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ichter\Downloads\Project Files\Detroit\PW7035A - 2021 Speed Humps\"/>
    </mc:Choice>
  </mc:AlternateContent>
  <xr:revisionPtr revIDLastSave="0" documentId="13_ncr:1_{EF2B457A-9EDF-46A0-9B09-E8603A832618}" xr6:coauthVersionLast="47" xr6:coauthVersionMax="47" xr10:uidLastSave="{00000000-0000-0000-0000-000000000000}"/>
  <bookViews>
    <workbookView xWindow="-108" yWindow="-108" windowWidth="23256" windowHeight="12576" xr2:uid="{C26B3FC5-05CA-44B2-8B81-4EA6A1AFF9AF}"/>
  </bookViews>
  <sheets>
    <sheet name="Detroit Metrics" sheetId="1" r:id="rId1"/>
    <sheet name="Contractor Metrics" sheetId="2" r:id="rId2"/>
  </sheets>
  <definedNames>
    <definedName name="_xlnm.Print_Area" localSheetId="0">'Detroit Metrics'!$A$1:$D$36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D24" i="1"/>
  <c r="H5" i="2"/>
  <c r="H4" i="2"/>
  <c r="G14" i="2"/>
  <c r="G6" i="2"/>
  <c r="H6" i="2" s="1"/>
  <c r="G7" i="2"/>
  <c r="G8" i="2"/>
  <c r="G9" i="2"/>
  <c r="G10" i="2"/>
  <c r="G11" i="2"/>
  <c r="G12" i="2"/>
  <c r="G13" i="2"/>
  <c r="G5" i="2"/>
  <c r="G4" i="2"/>
  <c r="E15" i="2"/>
  <c r="B8" i="1"/>
  <c r="F23" i="1"/>
  <c r="F14" i="1"/>
  <c r="F15" i="1"/>
  <c r="F16" i="1"/>
  <c r="F17" i="1"/>
  <c r="F18" i="1"/>
  <c r="F19" i="1"/>
  <c r="F20" i="1"/>
  <c r="F21" i="1"/>
  <c r="F22" i="1"/>
  <c r="F13" i="1"/>
  <c r="F12" i="1"/>
  <c r="D15" i="1"/>
  <c r="D14" i="1"/>
  <c r="D13" i="1"/>
  <c r="A13" i="1"/>
  <c r="B12" i="1" s="1"/>
  <c r="E36" i="1"/>
  <c r="C35" i="1"/>
  <c r="D7" i="1"/>
  <c r="C8" i="1"/>
  <c r="D6" i="1"/>
  <c r="D5" i="1"/>
  <c r="D4" i="1"/>
  <c r="H9" i="2" l="1"/>
  <c r="H7" i="2"/>
  <c r="H8" i="2"/>
  <c r="H13" i="2"/>
  <c r="H11" i="2"/>
  <c r="H12" i="2"/>
  <c r="H14" i="2"/>
  <c r="H10" i="2"/>
  <c r="F15" i="2"/>
  <c r="H15" i="2" s="1"/>
  <c r="D8" i="1"/>
  <c r="A14" i="1"/>
  <c r="D17" i="1"/>
  <c r="D18" i="1"/>
  <c r="D16" i="1"/>
  <c r="D19" i="1"/>
  <c r="D22" i="1"/>
  <c r="D21" i="1"/>
  <c r="D20" i="1"/>
  <c r="B13" i="1" l="1"/>
  <c r="A15" i="1"/>
  <c r="B14" i="1" l="1"/>
  <c r="A16" i="1"/>
  <c r="B15" i="1" l="1"/>
  <c r="A17" i="1"/>
  <c r="B16" i="1" l="1"/>
  <c r="A18" i="1"/>
  <c r="B17" i="1" l="1"/>
  <c r="A19" i="1"/>
  <c r="A20" i="1" l="1"/>
  <c r="B18" i="1"/>
  <c r="A21" i="1" l="1"/>
  <c r="B19" i="1"/>
  <c r="B20" i="1" l="1"/>
  <c r="A22" i="1"/>
  <c r="A23" i="1" l="1"/>
  <c r="B21" i="1"/>
  <c r="B22" i="1" l="1"/>
  <c r="A24" i="1"/>
  <c r="B23" i="1" l="1"/>
  <c r="A25" i="1"/>
  <c r="B24" i="1" l="1"/>
  <c r="A26" i="1"/>
  <c r="A27" i="1" l="1"/>
  <c r="B25" i="1"/>
  <c r="A28" i="1" l="1"/>
  <c r="B26" i="1"/>
  <c r="F26" i="1"/>
  <c r="F29" i="1"/>
  <c r="F30" i="1"/>
  <c r="F24" i="1"/>
  <c r="F31" i="1"/>
  <c r="F28" i="1"/>
  <c r="F34" i="1"/>
  <c r="F32" i="1"/>
  <c r="F27" i="1"/>
  <c r="F33" i="1"/>
  <c r="D28" i="1"/>
  <c r="D34" i="1"/>
  <c r="D26" i="1"/>
  <c r="D29" i="1"/>
  <c r="D32" i="1"/>
  <c r="D35" i="1"/>
  <c r="D23" i="1"/>
  <c r="D30" i="1"/>
  <c r="D31" i="1"/>
  <c r="D33" i="1"/>
  <c r="D27" i="1"/>
  <c r="D25" i="1"/>
  <c r="F36" i="1" l="1"/>
  <c r="D36" i="1" s="1"/>
  <c r="A29" i="1"/>
  <c r="B27" i="1"/>
  <c r="A30" i="1" l="1"/>
  <c r="B28" i="1"/>
  <c r="A31" i="1" l="1"/>
  <c r="B29" i="1"/>
  <c r="A32" i="1" l="1"/>
  <c r="B30" i="1"/>
  <c r="A33" i="1" l="1"/>
  <c r="B31" i="1"/>
  <c r="A34" i="1" l="1"/>
  <c r="B32" i="1"/>
  <c r="A35" i="1" l="1"/>
  <c r="B34" i="1" s="1"/>
  <c r="B33" i="1"/>
</calcChain>
</file>

<file path=xl/sharedStrings.xml><?xml version="1.0" encoding="utf-8"?>
<sst xmlns="http://schemas.openxmlformats.org/spreadsheetml/2006/main" count="33" uniqueCount="17">
  <si>
    <t>% Complete</t>
  </si>
  <si>
    <t>Installed</t>
  </si>
  <si>
    <t>Assigned</t>
  </si>
  <si>
    <t>PW7035A - 2021 HMA Speed Hump Installation</t>
  </si>
  <si>
    <t>Total</t>
  </si>
  <si>
    <t>Gibraltar</t>
  </si>
  <si>
    <t>Century</t>
  </si>
  <si>
    <t>District</t>
  </si>
  <si>
    <t>Date Range</t>
  </si>
  <si>
    <t>Cumulative Total</t>
  </si>
  <si>
    <t>Updated</t>
  </si>
  <si>
    <t>Pay Estimate Period</t>
  </si>
  <si>
    <t>PE #</t>
  </si>
  <si>
    <t>Status</t>
  </si>
  <si>
    <t>Approved</t>
  </si>
  <si>
    <t>Draft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</si>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</sst>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9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" fillId="0" borderId="1" xfId="0" applyFon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0" fontId="1" fillId="0" borderId="1" xfId="0" applyNumberFormat="1" applyFont="1" applyFill="1" applyBorder="1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11" xfId="0" applyBorder="1"/>
    <xf numFmtId="0" fontId="0" fillId="2" borderId="11" xfId="0" applyFill="1" applyBorder="1"/>
    <xf numFmtId="0" fontId="0" fillId="2" borderId="1" xfId="0" applyFill="1" applyBorder="1"/>
    <xf numFmtId="0" fontId="0" fillId="3" borderId="11" xfId="0" applyFill="1" applyBorder="1"/>
    <xf numFmtId="0" fontId="1" fillId="3" borderId="1" xfId="0" applyFont="1" applyFill="1" applyBorder="1"/>
    <xf numFmtId="164" fontId="0" fillId="0" borderId="2" xfId="0" applyNumberFormat="1" applyBorder="1" applyAlignment="1">
      <alignment horizontal="left"/>
    </xf>
    <xf numFmtId="164" fontId="0" fillId="0" borderId="3" xfId="0" applyNumberFormat="1" applyBorder="1"/>
    <xf numFmtId="164" fontId="0" fillId="0" borderId="4" xfId="0" applyNumberFormat="1" applyBorder="1" applyAlignment="1">
      <alignment horizontal="left"/>
    </xf>
    <xf numFmtId="164" fontId="0" fillId="0" borderId="5" xfId="0" applyNumberFormat="1" applyBorder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1" fontId="1" fillId="0" borderId="6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4" fontId="2" fillId="0" borderId="0" xfId="0" applyNumberFormat="1" applyFont="1" applyAlignme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2" fontId="0" fillId="2" borderId="11" xfId="0" applyNumberFormat="1" applyFill="1" applyBorder="1"/>
    <xf numFmtId="2" fontId="0" fillId="3" borderId="11" xfId="0" applyNumberFormat="1" applyFill="1" applyBorder="1"/>
    <xf numFmtId="2" fontId="0" fillId="2" borderId="1" xfId="0" applyNumberFormat="1" applyFill="1" applyBorder="1"/>
    <xf numFmtId="2" fontId="1" fillId="3" borderId="1" xfId="0" applyNumberFormat="1" applyFont="1" applyFill="1" applyBorder="1"/>
    <xf numFmtId="2" fontId="3" fillId="2" borderId="11" xfId="0" applyNumberFormat="1" applyFont="1" applyFill="1" applyBorder="1"/>
    <xf numFmtId="0" fontId="1" fillId="6" borderId="1" xfId="0" applyFont="1" applyFill="1" applyBorder="1" applyAlignment="1">
      <alignment horizontal="center"/>
    </xf>
    <xf numFmtId="2" fontId="0" fillId="6" borderId="11" xfId="0" applyNumberFormat="1" applyFill="1" applyBorder="1"/>
    <xf numFmtId="2" fontId="1" fillId="6" borderId="1" xfId="0" applyNumberFormat="1" applyFont="1" applyFill="1" applyBorder="1"/>
    <xf numFmtId="0" fontId="1" fillId="7" borderId="1" xfId="0" applyFont="1" applyFill="1" applyBorder="1" applyAlignment="1">
      <alignment horizontal="center"/>
    </xf>
    <xf numFmtId="2" fontId="0" fillId="7" borderId="11" xfId="0" applyNumberFormat="1" applyFill="1" applyBorder="1"/>
    <xf numFmtId="2" fontId="1" fillId="7" borderId="1" xfId="0" applyNumberFormat="1" applyFont="1" applyFill="1" applyBorder="1"/>
    <xf numFmtId="2" fontId="0" fillId="0" borderId="0" xfId="0" applyNumberFormat="1"/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F7E9F-EB9F-48FC-BD52-0B7377B831B4}">
  <dimension ref="A1:F64"/>
  <sheetViews>
    <sheetView tabSelected="1" topLeftCell="A4" workbookViewId="0">
      <selection activeCell="J16" sqref="J16"/>
    </sheetView>
  </sheetViews>
  <sheetFormatPr defaultRowHeight="14.4" x14ac:dyDescent="0.3"/>
  <cols>
    <col min="1" max="1" width="10.21875" customWidth="1"/>
    <col min="2" max="2" width="9.88671875" customWidth="1"/>
    <col min="3" max="3" width="8.44140625" bestFit="1" customWidth="1"/>
    <col min="4" max="4" width="15.33203125" bestFit="1" customWidth="1"/>
    <col min="5" max="5" width="8.21875" bestFit="1" customWidth="1"/>
    <col min="6" max="6" width="8.5546875" bestFit="1" customWidth="1"/>
  </cols>
  <sheetData>
    <row r="1" spans="1:6" x14ac:dyDescent="0.3">
      <c r="A1" s="57" t="s">
        <v>3</v>
      </c>
      <c r="B1" s="57"/>
      <c r="C1" s="57"/>
      <c r="D1" s="57"/>
      <c r="E1" s="29"/>
    </row>
    <row r="2" spans="1:6" ht="15" thickBot="1" x14ac:dyDescent="0.35">
      <c r="A2" s="2"/>
      <c r="B2" s="2"/>
      <c r="C2" s="2"/>
    </row>
    <row r="3" spans="1:6" ht="15" thickBot="1" x14ac:dyDescent="0.35">
      <c r="A3" s="3" t="s">
        <v>7</v>
      </c>
      <c r="B3" s="3" t="s">
        <v>1</v>
      </c>
      <c r="C3" s="3" t="s">
        <v>2</v>
      </c>
      <c r="D3" s="3" t="s">
        <v>0</v>
      </c>
      <c r="F3" s="32" t="s">
        <v>10</v>
      </c>
    </row>
    <row r="4" spans="1:6" x14ac:dyDescent="0.3">
      <c r="A4" s="11">
        <v>3</v>
      </c>
      <c r="B4" s="7">
        <v>404</v>
      </c>
      <c r="C4" s="7">
        <v>439</v>
      </c>
      <c r="D4" s="4">
        <f>B4/C4</f>
        <v>0.92027334851936216</v>
      </c>
      <c r="E4" s="1"/>
      <c r="F4" s="16">
        <v>44424</v>
      </c>
    </row>
    <row r="5" spans="1:6" x14ac:dyDescent="0.3">
      <c r="A5" s="12">
        <v>4</v>
      </c>
      <c r="B5" s="8">
        <v>315</v>
      </c>
      <c r="C5" s="8">
        <v>504</v>
      </c>
      <c r="D5" s="5">
        <f t="shared" ref="D5:D7" si="0">B5/C5</f>
        <v>0.625</v>
      </c>
      <c r="F5" s="17"/>
    </row>
    <row r="6" spans="1:6" x14ac:dyDescent="0.3">
      <c r="A6" s="12">
        <v>5</v>
      </c>
      <c r="B6" s="8">
        <v>396</v>
      </c>
      <c r="C6" s="8">
        <v>424</v>
      </c>
      <c r="D6" s="5">
        <f t="shared" si="0"/>
        <v>0.93396226415094341</v>
      </c>
    </row>
    <row r="7" spans="1:6" ht="15" thickBot="1" x14ac:dyDescent="0.35">
      <c r="A7" s="13">
        <v>6</v>
      </c>
      <c r="B7" s="9">
        <v>351</v>
      </c>
      <c r="C7" s="9">
        <v>450</v>
      </c>
      <c r="D7" s="6">
        <f t="shared" si="0"/>
        <v>0.78</v>
      </c>
    </row>
    <row r="8" spans="1:6" ht="15" thickBot="1" x14ac:dyDescent="0.35">
      <c r="A8" s="3" t="s">
        <v>4</v>
      </c>
      <c r="B8" s="30">
        <f>SUM(B4:B7)</f>
        <v>1466</v>
      </c>
      <c r="C8" s="31">
        <f>SUM(C4:C7)</f>
        <v>1817</v>
      </c>
      <c r="D8" s="14">
        <f>B8/C8</f>
        <v>0.8068244358833242</v>
      </c>
    </row>
    <row r="10" spans="1:6" ht="15" thickBot="1" x14ac:dyDescent="0.35"/>
    <row r="11" spans="1:6" ht="15" thickBot="1" x14ac:dyDescent="0.35">
      <c r="A11" s="55" t="s">
        <v>8</v>
      </c>
      <c r="B11" s="56"/>
      <c r="C11" s="33" t="s">
        <v>4</v>
      </c>
      <c r="D11" s="34" t="s">
        <v>9</v>
      </c>
      <c r="E11" s="3" t="s">
        <v>5</v>
      </c>
      <c r="F11" s="3" t="s">
        <v>6</v>
      </c>
    </row>
    <row r="12" spans="1:6" x14ac:dyDescent="0.3">
      <c r="A12" s="23">
        <v>44326</v>
      </c>
      <c r="B12" s="24">
        <f>A13-1</f>
        <v>44332</v>
      </c>
      <c r="C12" s="19">
        <v>33</v>
      </c>
      <c r="D12" s="21">
        <v>33</v>
      </c>
      <c r="E12" s="18">
        <v>33</v>
      </c>
      <c r="F12" s="18">
        <f t="shared" ref="F12:F34" si="1">C12-E12</f>
        <v>0</v>
      </c>
    </row>
    <row r="13" spans="1:6" x14ac:dyDescent="0.3">
      <c r="A13" s="23">
        <f>A12+7</f>
        <v>44333</v>
      </c>
      <c r="B13" s="24">
        <f t="shared" ref="B13:B21" si="2">A14-1</f>
        <v>44339</v>
      </c>
      <c r="C13" s="19">
        <v>56</v>
      </c>
      <c r="D13" s="21">
        <f>SUM($C$12:C13)</f>
        <v>89</v>
      </c>
      <c r="E13" s="18">
        <v>56</v>
      </c>
      <c r="F13" s="18">
        <f t="shared" si="1"/>
        <v>0</v>
      </c>
    </row>
    <row r="14" spans="1:6" x14ac:dyDescent="0.3">
      <c r="A14" s="23">
        <f>A13+7</f>
        <v>44340</v>
      </c>
      <c r="B14" s="24">
        <f t="shared" si="2"/>
        <v>44346</v>
      </c>
      <c r="C14" s="19">
        <v>23</v>
      </c>
      <c r="D14" s="21">
        <f>SUM($C$12:C14)</f>
        <v>112</v>
      </c>
      <c r="E14" s="18">
        <v>23</v>
      </c>
      <c r="F14" s="18">
        <f t="shared" si="1"/>
        <v>0</v>
      </c>
    </row>
    <row r="15" spans="1:6" x14ac:dyDescent="0.3">
      <c r="A15" s="23">
        <f>A14+7</f>
        <v>44347</v>
      </c>
      <c r="B15" s="24">
        <f t="shared" si="2"/>
        <v>44353</v>
      </c>
      <c r="C15" s="19">
        <v>67</v>
      </c>
      <c r="D15" s="21">
        <f>SUM($C$12:C15)</f>
        <v>179</v>
      </c>
      <c r="E15" s="18">
        <v>67</v>
      </c>
      <c r="F15" s="18">
        <f t="shared" si="1"/>
        <v>0</v>
      </c>
    </row>
    <row r="16" spans="1:6" x14ac:dyDescent="0.3">
      <c r="A16" s="23">
        <f>A15+7</f>
        <v>44354</v>
      </c>
      <c r="B16" s="24">
        <f t="shared" si="2"/>
        <v>44360</v>
      </c>
      <c r="C16" s="19">
        <v>85</v>
      </c>
      <c r="D16" s="21">
        <f>SUM($C$12:C16)</f>
        <v>264</v>
      </c>
      <c r="E16" s="18">
        <v>83</v>
      </c>
      <c r="F16" s="18">
        <f t="shared" si="1"/>
        <v>2</v>
      </c>
    </row>
    <row r="17" spans="1:6" x14ac:dyDescent="0.3">
      <c r="A17" s="23">
        <f>A16+7</f>
        <v>44361</v>
      </c>
      <c r="B17" s="24">
        <f t="shared" si="2"/>
        <v>44367</v>
      </c>
      <c r="C17" s="19">
        <v>68</v>
      </c>
      <c r="D17" s="21">
        <f>SUM($C$12:C17)</f>
        <v>332</v>
      </c>
      <c r="E17" s="18">
        <v>52</v>
      </c>
      <c r="F17" s="18">
        <f t="shared" si="1"/>
        <v>16</v>
      </c>
    </row>
    <row r="18" spans="1:6" x14ac:dyDescent="0.3">
      <c r="A18" s="23">
        <f t="shared" ref="A18:A34" si="3">A17+7</f>
        <v>44368</v>
      </c>
      <c r="B18" s="24">
        <f t="shared" si="2"/>
        <v>44374</v>
      </c>
      <c r="C18" s="19">
        <v>120</v>
      </c>
      <c r="D18" s="21">
        <f>SUM($C$12:C18)</f>
        <v>452</v>
      </c>
      <c r="E18" s="18">
        <v>54</v>
      </c>
      <c r="F18" s="18">
        <f t="shared" si="1"/>
        <v>66</v>
      </c>
    </row>
    <row r="19" spans="1:6" x14ac:dyDescent="0.3">
      <c r="A19" s="23">
        <f t="shared" si="3"/>
        <v>44375</v>
      </c>
      <c r="B19" s="24">
        <f t="shared" si="2"/>
        <v>44381</v>
      </c>
      <c r="C19" s="19">
        <v>115</v>
      </c>
      <c r="D19" s="21">
        <f>SUM($C$12:C19)</f>
        <v>567</v>
      </c>
      <c r="E19" s="18">
        <v>33</v>
      </c>
      <c r="F19" s="18">
        <f t="shared" si="1"/>
        <v>82</v>
      </c>
    </row>
    <row r="20" spans="1:6" x14ac:dyDescent="0.3">
      <c r="A20" s="23">
        <f t="shared" si="3"/>
        <v>44382</v>
      </c>
      <c r="B20" s="24">
        <f t="shared" si="2"/>
        <v>44388</v>
      </c>
      <c r="C20" s="19">
        <v>118</v>
      </c>
      <c r="D20" s="21">
        <f>SUM($C$12:C20)</f>
        <v>685</v>
      </c>
      <c r="E20" s="18">
        <v>32</v>
      </c>
      <c r="F20" s="18">
        <f t="shared" si="1"/>
        <v>86</v>
      </c>
    </row>
    <row r="21" spans="1:6" x14ac:dyDescent="0.3">
      <c r="A21" s="23">
        <f t="shared" si="3"/>
        <v>44389</v>
      </c>
      <c r="B21" s="24">
        <f t="shared" si="2"/>
        <v>44395</v>
      </c>
      <c r="C21" s="19">
        <v>95</v>
      </c>
      <c r="D21" s="21">
        <f>SUM($C$12:C21)</f>
        <v>780</v>
      </c>
      <c r="E21" s="18">
        <v>41</v>
      </c>
      <c r="F21" s="18">
        <f t="shared" si="1"/>
        <v>54</v>
      </c>
    </row>
    <row r="22" spans="1:6" x14ac:dyDescent="0.3">
      <c r="A22" s="23">
        <f t="shared" si="3"/>
        <v>44396</v>
      </c>
      <c r="B22" s="24">
        <f>A23-1</f>
        <v>44402</v>
      </c>
      <c r="C22" s="19">
        <v>119</v>
      </c>
      <c r="D22" s="21">
        <f>SUM($C$12:C22)</f>
        <v>899</v>
      </c>
      <c r="E22" s="18">
        <v>62</v>
      </c>
      <c r="F22" s="18">
        <f t="shared" si="1"/>
        <v>57</v>
      </c>
    </row>
    <row r="23" spans="1:6" x14ac:dyDescent="0.3">
      <c r="A23" s="23">
        <f t="shared" si="3"/>
        <v>44403</v>
      </c>
      <c r="B23" s="24">
        <f t="shared" ref="B23:B34" si="4">A24-1</f>
        <v>44409</v>
      </c>
      <c r="C23" s="19">
        <v>218</v>
      </c>
      <c r="D23" s="21">
        <f>SUM($C$12:C23)</f>
        <v>1117</v>
      </c>
      <c r="E23" s="18">
        <v>102</v>
      </c>
      <c r="F23" s="18">
        <f t="shared" si="1"/>
        <v>116</v>
      </c>
    </row>
    <row r="24" spans="1:6" x14ac:dyDescent="0.3">
      <c r="A24" s="23">
        <f t="shared" si="3"/>
        <v>44410</v>
      </c>
      <c r="B24" s="24">
        <f t="shared" si="4"/>
        <v>44416</v>
      </c>
      <c r="C24" s="19">
        <v>210</v>
      </c>
      <c r="D24" s="21">
        <f>SUM($C$12:C24)</f>
        <v>1327</v>
      </c>
      <c r="E24" s="18">
        <v>84</v>
      </c>
      <c r="F24" s="18">
        <f t="shared" si="1"/>
        <v>126</v>
      </c>
    </row>
    <row r="25" spans="1:6" x14ac:dyDescent="0.3">
      <c r="A25" s="23">
        <f t="shared" si="3"/>
        <v>44417</v>
      </c>
      <c r="B25" s="24">
        <f t="shared" si="4"/>
        <v>44423</v>
      </c>
      <c r="C25" s="19">
        <v>139</v>
      </c>
      <c r="D25" s="21">
        <f>SUM($C$12:C25)</f>
        <v>1466</v>
      </c>
      <c r="E25" s="18">
        <v>24</v>
      </c>
      <c r="F25" s="18">
        <f>C25-E25</f>
        <v>115</v>
      </c>
    </row>
    <row r="26" spans="1:6" x14ac:dyDescent="0.3">
      <c r="A26" s="23">
        <f t="shared" si="3"/>
        <v>44424</v>
      </c>
      <c r="B26" s="24">
        <f t="shared" si="4"/>
        <v>44430</v>
      </c>
      <c r="C26" s="19"/>
      <c r="D26" s="21">
        <f>SUM($C$12:C26)</f>
        <v>1466</v>
      </c>
      <c r="E26" s="18"/>
      <c r="F26" s="18">
        <f t="shared" si="1"/>
        <v>0</v>
      </c>
    </row>
    <row r="27" spans="1:6" x14ac:dyDescent="0.3">
      <c r="A27" s="23">
        <f t="shared" si="3"/>
        <v>44431</v>
      </c>
      <c r="B27" s="24">
        <f t="shared" si="4"/>
        <v>44437</v>
      </c>
      <c r="C27" s="19"/>
      <c r="D27" s="21">
        <f>SUM($C$12:C27)</f>
        <v>1466</v>
      </c>
      <c r="E27" s="18"/>
      <c r="F27" s="18">
        <f t="shared" si="1"/>
        <v>0</v>
      </c>
    </row>
    <row r="28" spans="1:6" x14ac:dyDescent="0.3">
      <c r="A28" s="23">
        <f>A27+7</f>
        <v>44438</v>
      </c>
      <c r="B28" s="24">
        <f t="shared" si="4"/>
        <v>44444</v>
      </c>
      <c r="C28" s="19"/>
      <c r="D28" s="21">
        <f>SUM($C$12:C28)</f>
        <v>1466</v>
      </c>
      <c r="E28" s="18"/>
      <c r="F28" s="18">
        <f t="shared" si="1"/>
        <v>0</v>
      </c>
    </row>
    <row r="29" spans="1:6" x14ac:dyDescent="0.3">
      <c r="A29" s="23">
        <f t="shared" si="3"/>
        <v>44445</v>
      </c>
      <c r="B29" s="24">
        <f t="shared" si="4"/>
        <v>44451</v>
      </c>
      <c r="C29" s="19"/>
      <c r="D29" s="21">
        <f>SUM($C$12:C29)</f>
        <v>1466</v>
      </c>
      <c r="E29" s="18"/>
      <c r="F29" s="18">
        <f t="shared" si="1"/>
        <v>0</v>
      </c>
    </row>
    <row r="30" spans="1:6" x14ac:dyDescent="0.3">
      <c r="A30" s="23">
        <f t="shared" si="3"/>
        <v>44452</v>
      </c>
      <c r="B30" s="24">
        <f t="shared" si="4"/>
        <v>44458</v>
      </c>
      <c r="C30" s="19"/>
      <c r="D30" s="21">
        <f>SUM($C$12:C30)</f>
        <v>1466</v>
      </c>
      <c r="E30" s="18"/>
      <c r="F30" s="18">
        <f t="shared" si="1"/>
        <v>0</v>
      </c>
    </row>
    <row r="31" spans="1:6" x14ac:dyDescent="0.3">
      <c r="A31" s="23">
        <f t="shared" si="3"/>
        <v>44459</v>
      </c>
      <c r="B31" s="24">
        <f t="shared" si="4"/>
        <v>44465</v>
      </c>
      <c r="C31" s="19"/>
      <c r="D31" s="21">
        <f>SUM($C$12:C31)</f>
        <v>1466</v>
      </c>
      <c r="E31" s="18"/>
      <c r="F31" s="18">
        <f t="shared" si="1"/>
        <v>0</v>
      </c>
    </row>
    <row r="32" spans="1:6" x14ac:dyDescent="0.3">
      <c r="A32" s="23">
        <f t="shared" si="3"/>
        <v>44466</v>
      </c>
      <c r="B32" s="24">
        <f t="shared" si="4"/>
        <v>44472</v>
      </c>
      <c r="C32" s="19"/>
      <c r="D32" s="21">
        <f>SUM($C$12:C32)</f>
        <v>1466</v>
      </c>
      <c r="E32" s="18"/>
      <c r="F32" s="18">
        <f t="shared" si="1"/>
        <v>0</v>
      </c>
    </row>
    <row r="33" spans="1:6" x14ac:dyDescent="0.3">
      <c r="A33" s="23">
        <f t="shared" si="3"/>
        <v>44473</v>
      </c>
      <c r="B33" s="24">
        <f t="shared" si="4"/>
        <v>44479</v>
      </c>
      <c r="C33" s="19"/>
      <c r="D33" s="21">
        <f>SUM($C$12:C33)</f>
        <v>1466</v>
      </c>
      <c r="E33" s="18"/>
      <c r="F33" s="18">
        <f t="shared" si="1"/>
        <v>0</v>
      </c>
    </row>
    <row r="34" spans="1:6" x14ac:dyDescent="0.3">
      <c r="A34" s="23">
        <f t="shared" si="3"/>
        <v>44480</v>
      </c>
      <c r="B34" s="24">
        <f t="shared" si="4"/>
        <v>44486</v>
      </c>
      <c r="C34" s="19"/>
      <c r="D34" s="21">
        <f>SUM($C$12:C34)</f>
        <v>1466</v>
      </c>
      <c r="E34" s="18"/>
      <c r="F34" s="18">
        <f t="shared" si="1"/>
        <v>0</v>
      </c>
    </row>
    <row r="35" spans="1:6" ht="15" thickBot="1" x14ac:dyDescent="0.35">
      <c r="A35" s="25">
        <f t="shared" ref="A35" si="5">A34+7</f>
        <v>44487</v>
      </c>
      <c r="B35" s="26"/>
      <c r="C35" s="19">
        <f>E35+F35</f>
        <v>0</v>
      </c>
      <c r="D35" s="21">
        <f>SUM($C$12:C35)</f>
        <v>1466</v>
      </c>
      <c r="E35" s="18"/>
      <c r="F35" s="18"/>
    </row>
    <row r="36" spans="1:6" ht="15" thickBot="1" x14ac:dyDescent="0.35">
      <c r="A36" s="53" t="s">
        <v>4</v>
      </c>
      <c r="B36" s="54"/>
      <c r="C36" s="20"/>
      <c r="D36" s="22">
        <f>E36+F36</f>
        <v>1466</v>
      </c>
      <c r="E36" s="10">
        <f>SUM(E12:E35)</f>
        <v>746</v>
      </c>
      <c r="F36" s="10">
        <f>SUM(F12:F35)</f>
        <v>720</v>
      </c>
    </row>
    <row r="37" spans="1:6" x14ac:dyDescent="0.3">
      <c r="A37" s="16"/>
      <c r="B37" s="15"/>
    </row>
    <row r="38" spans="1:6" x14ac:dyDescent="0.3">
      <c r="A38" s="16"/>
      <c r="B38" s="15"/>
    </row>
    <row r="39" spans="1:6" x14ac:dyDescent="0.3">
      <c r="A39" s="16"/>
      <c r="B39" s="15"/>
    </row>
    <row r="40" spans="1:6" x14ac:dyDescent="0.3">
      <c r="A40" s="16"/>
      <c r="B40" s="15"/>
    </row>
    <row r="41" spans="1:6" x14ac:dyDescent="0.3">
      <c r="A41" s="16"/>
      <c r="B41" s="15"/>
    </row>
    <row r="42" spans="1:6" x14ac:dyDescent="0.3">
      <c r="A42" s="16"/>
      <c r="B42" s="15"/>
    </row>
    <row r="43" spans="1:6" x14ac:dyDescent="0.3">
      <c r="A43" s="16"/>
      <c r="B43" s="15"/>
    </row>
    <row r="44" spans="1:6" x14ac:dyDescent="0.3">
      <c r="A44" s="16"/>
      <c r="B44" s="15"/>
    </row>
    <row r="45" spans="1:6" x14ac:dyDescent="0.3">
      <c r="A45" s="16"/>
      <c r="B45" s="15"/>
    </row>
    <row r="46" spans="1:6" x14ac:dyDescent="0.3">
      <c r="A46" s="16"/>
      <c r="B46" s="15"/>
    </row>
    <row r="47" spans="1:6" x14ac:dyDescent="0.3">
      <c r="A47" s="16"/>
      <c r="B47" s="15"/>
    </row>
    <row r="48" spans="1:6" x14ac:dyDescent="0.3">
      <c r="A48" s="16"/>
      <c r="B48" s="15"/>
    </row>
    <row r="49" spans="1:2" x14ac:dyDescent="0.3">
      <c r="A49" s="16"/>
      <c r="B49" s="15"/>
    </row>
    <row r="50" spans="1:2" x14ac:dyDescent="0.3">
      <c r="A50" s="16"/>
      <c r="B50" s="15"/>
    </row>
    <row r="51" spans="1:2" x14ac:dyDescent="0.3">
      <c r="A51" s="16"/>
      <c r="B51" s="15"/>
    </row>
    <row r="52" spans="1:2" x14ac:dyDescent="0.3">
      <c r="A52" s="16"/>
      <c r="B52" s="15"/>
    </row>
    <row r="53" spans="1:2" x14ac:dyDescent="0.3">
      <c r="A53" s="16"/>
      <c r="B53" s="15"/>
    </row>
    <row r="54" spans="1:2" x14ac:dyDescent="0.3">
      <c r="A54" s="16"/>
      <c r="B54" s="15"/>
    </row>
    <row r="55" spans="1:2" x14ac:dyDescent="0.3">
      <c r="A55" s="15"/>
      <c r="B55" s="15"/>
    </row>
    <row r="56" spans="1:2" x14ac:dyDescent="0.3">
      <c r="A56" s="15"/>
      <c r="B56" s="15"/>
    </row>
    <row r="57" spans="1:2" x14ac:dyDescent="0.3">
      <c r="A57" s="15"/>
      <c r="B57" s="15"/>
    </row>
    <row r="58" spans="1:2" x14ac:dyDescent="0.3">
      <c r="A58" s="15"/>
      <c r="B58" s="15"/>
    </row>
    <row r="59" spans="1:2" x14ac:dyDescent="0.3">
      <c r="A59" s="15"/>
      <c r="B59" s="15"/>
    </row>
    <row r="60" spans="1:2" x14ac:dyDescent="0.3">
      <c r="A60" s="15"/>
      <c r="B60" s="15"/>
    </row>
    <row r="61" spans="1:2" x14ac:dyDescent="0.3">
      <c r="A61" s="15"/>
      <c r="B61" s="15"/>
    </row>
    <row r="62" spans="1:2" x14ac:dyDescent="0.3">
      <c r="A62" s="15"/>
      <c r="B62" s="15"/>
    </row>
    <row r="63" spans="1:2" x14ac:dyDescent="0.3">
      <c r="A63" s="15"/>
      <c r="B63" s="15"/>
    </row>
    <row r="64" spans="1:2" x14ac:dyDescent="0.3">
      <c r="A64" s="15"/>
      <c r="B64" s="15"/>
    </row>
  </sheetData>
  <mergeCells count="3">
    <mergeCell ref="A36:B36"/>
    <mergeCell ref="A11:B11"/>
    <mergeCell ref="A1:D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3C51-B686-4576-AF96-05EBCFA9F07C}">
  <dimension ref="A1:J15"/>
  <sheetViews>
    <sheetView workbookViewId="0">
      <selection activeCell="F18" sqref="F18"/>
    </sheetView>
  </sheetViews>
  <sheetFormatPr defaultRowHeight="14.4" x14ac:dyDescent="0.3"/>
  <cols>
    <col min="3" max="3" width="13.88671875" customWidth="1"/>
    <col min="4" max="4" width="13.5546875" customWidth="1"/>
    <col min="5" max="6" width="8.5546875" bestFit="1" customWidth="1"/>
    <col min="7" max="7" width="7.5546875" bestFit="1" customWidth="1"/>
    <col min="8" max="8" width="15.33203125" bestFit="1" customWidth="1"/>
  </cols>
  <sheetData>
    <row r="1" spans="1:10" x14ac:dyDescent="0.3">
      <c r="A1" s="57" t="s">
        <v>3</v>
      </c>
      <c r="B1" s="57"/>
      <c r="C1" s="57"/>
      <c r="D1" s="57"/>
      <c r="E1" s="57"/>
      <c r="F1" s="57"/>
      <c r="G1" s="57"/>
      <c r="H1" s="57"/>
    </row>
    <row r="2" spans="1:10" ht="15" thickBot="1" x14ac:dyDescent="0.35">
      <c r="C2" s="28"/>
      <c r="D2" s="28"/>
    </row>
    <row r="3" spans="1:10" ht="15" thickBot="1" x14ac:dyDescent="0.35">
      <c r="A3" s="3" t="s">
        <v>12</v>
      </c>
      <c r="B3" s="27" t="s">
        <v>13</v>
      </c>
      <c r="C3" s="55" t="s">
        <v>11</v>
      </c>
      <c r="D3" s="56"/>
      <c r="E3" s="46" t="s">
        <v>5</v>
      </c>
      <c r="F3" s="49" t="s">
        <v>6</v>
      </c>
      <c r="G3" s="33" t="s">
        <v>4</v>
      </c>
      <c r="H3" s="34" t="s">
        <v>9</v>
      </c>
    </row>
    <row r="4" spans="1:10" x14ac:dyDescent="0.3">
      <c r="A4" s="35">
        <v>1</v>
      </c>
      <c r="B4" s="38" t="s">
        <v>14</v>
      </c>
      <c r="C4" s="23">
        <v>44326</v>
      </c>
      <c r="D4" s="24">
        <v>44347</v>
      </c>
      <c r="E4" s="47">
        <v>2852.4</v>
      </c>
      <c r="F4" s="50">
        <v>0</v>
      </c>
      <c r="G4" s="41">
        <f>E4+F4</f>
        <v>2852.4</v>
      </c>
      <c r="H4" s="42">
        <f>G4</f>
        <v>2852.4</v>
      </c>
    </row>
    <row r="5" spans="1:10" x14ac:dyDescent="0.3">
      <c r="A5" s="36">
        <v>2</v>
      </c>
      <c r="B5" s="39" t="s">
        <v>14</v>
      </c>
      <c r="C5" s="23">
        <v>44348</v>
      </c>
      <c r="D5" s="24">
        <v>44362</v>
      </c>
      <c r="E5" s="47">
        <v>4247.7</v>
      </c>
      <c r="F5" s="50">
        <v>0</v>
      </c>
      <c r="G5" s="41">
        <f>E5+F5</f>
        <v>4247.7</v>
      </c>
      <c r="H5" s="42">
        <f>SUM($G$4:G5)</f>
        <v>7100.1</v>
      </c>
    </row>
    <row r="6" spans="1:10" x14ac:dyDescent="0.3">
      <c r="A6" s="36">
        <v>3</v>
      </c>
      <c r="B6" s="39" t="s">
        <v>14</v>
      </c>
      <c r="C6" s="23">
        <v>44363</v>
      </c>
      <c r="D6" s="24">
        <v>44377</v>
      </c>
      <c r="E6" s="47">
        <v>2301.279</v>
      </c>
      <c r="F6" s="50">
        <v>3075.9090000000001</v>
      </c>
      <c r="G6" s="45">
        <f t="shared" ref="G6:G13" si="0">E6+F6</f>
        <v>5377.1880000000001</v>
      </c>
      <c r="H6" s="42">
        <f>SUM($G$4:G6)</f>
        <v>12477.288</v>
      </c>
    </row>
    <row r="7" spans="1:10" x14ac:dyDescent="0.3">
      <c r="A7" s="36">
        <v>4</v>
      </c>
      <c r="B7" s="39" t="s">
        <v>14</v>
      </c>
      <c r="C7" s="23">
        <v>44378</v>
      </c>
      <c r="D7" s="24">
        <v>44392</v>
      </c>
      <c r="E7" s="47">
        <v>2349.4780000000001</v>
      </c>
      <c r="F7" s="50">
        <v>3762.1</v>
      </c>
      <c r="G7" s="41">
        <f t="shared" si="0"/>
        <v>6111.5779999999995</v>
      </c>
      <c r="H7" s="42">
        <f>SUM($G$4:G7)</f>
        <v>18588.866000000002</v>
      </c>
    </row>
    <row r="8" spans="1:10" x14ac:dyDescent="0.3">
      <c r="A8" s="36">
        <v>5</v>
      </c>
      <c r="B8" s="39" t="s">
        <v>14</v>
      </c>
      <c r="C8" s="23">
        <v>44392</v>
      </c>
      <c r="D8" s="24">
        <v>44408</v>
      </c>
      <c r="E8" s="47">
        <v>3772.98</v>
      </c>
      <c r="F8" s="50">
        <v>4518.5</v>
      </c>
      <c r="G8" s="41">
        <f t="shared" si="0"/>
        <v>8291.48</v>
      </c>
      <c r="H8" s="42">
        <f>SUM($G$4:G8)</f>
        <v>26880.346000000001</v>
      </c>
    </row>
    <row r="9" spans="1:10" x14ac:dyDescent="0.3">
      <c r="A9" s="36">
        <v>6</v>
      </c>
      <c r="B9" s="40" t="s">
        <v>15</v>
      </c>
      <c r="C9" s="23">
        <v>44409</v>
      </c>
      <c r="D9" s="24">
        <v>44423</v>
      </c>
      <c r="E9" s="47">
        <v>2734.4789999999998</v>
      </c>
      <c r="F9" s="50">
        <v>6574.8</v>
      </c>
      <c r="G9" s="41">
        <f t="shared" si="0"/>
        <v>9309.2790000000005</v>
      </c>
      <c r="H9" s="42">
        <f>SUM($G$4:G9)</f>
        <v>36189.625</v>
      </c>
      <c r="J9" s="52"/>
    </row>
    <row r="10" spans="1:10" x14ac:dyDescent="0.3">
      <c r="A10" s="36">
        <v>7</v>
      </c>
      <c r="B10" s="36" t="s">
        <v>16</v>
      </c>
      <c r="C10" s="23">
        <v>44424</v>
      </c>
      <c r="D10" s="24">
        <v>44439</v>
      </c>
      <c r="E10" s="47"/>
      <c r="F10" s="50"/>
      <c r="G10" s="41">
        <f t="shared" si="0"/>
        <v>0</v>
      </c>
      <c r="H10" s="42">
        <f>SUM($G$4:G10)</f>
        <v>36189.625</v>
      </c>
    </row>
    <row r="11" spans="1:10" x14ac:dyDescent="0.3">
      <c r="A11" s="36">
        <v>8</v>
      </c>
      <c r="B11" s="36" t="s">
        <v>16</v>
      </c>
      <c r="C11" s="23">
        <v>44440</v>
      </c>
      <c r="D11" s="24">
        <v>44454</v>
      </c>
      <c r="E11" s="47"/>
      <c r="F11" s="50"/>
      <c r="G11" s="41">
        <f t="shared" si="0"/>
        <v>0</v>
      </c>
      <c r="H11" s="42">
        <f>SUM($G$4:G11)</f>
        <v>36189.625</v>
      </c>
    </row>
    <row r="12" spans="1:10" x14ac:dyDescent="0.3">
      <c r="A12" s="36">
        <v>9</v>
      </c>
      <c r="B12" s="36" t="s">
        <v>16</v>
      </c>
      <c r="C12" s="23">
        <v>44455</v>
      </c>
      <c r="D12" s="24">
        <v>44469</v>
      </c>
      <c r="E12" s="47"/>
      <c r="F12" s="50"/>
      <c r="G12" s="41">
        <f t="shared" si="0"/>
        <v>0</v>
      </c>
      <c r="H12" s="42">
        <f>SUM($G$4:G12)</f>
        <v>36189.625</v>
      </c>
    </row>
    <row r="13" spans="1:10" x14ac:dyDescent="0.3">
      <c r="A13" s="36">
        <v>10</v>
      </c>
      <c r="B13" s="36" t="s">
        <v>16</v>
      </c>
      <c r="C13" s="23">
        <v>44470</v>
      </c>
      <c r="D13" s="24">
        <v>44484</v>
      </c>
      <c r="E13" s="47"/>
      <c r="F13" s="50"/>
      <c r="G13" s="41">
        <f t="shared" si="0"/>
        <v>0</v>
      </c>
      <c r="H13" s="42">
        <f>SUM($G$4:G13)</f>
        <v>36189.625</v>
      </c>
    </row>
    <row r="14" spans="1:10" ht="15" thickBot="1" x14ac:dyDescent="0.35">
      <c r="A14" s="37">
        <v>11</v>
      </c>
      <c r="B14" s="37" t="s">
        <v>16</v>
      </c>
      <c r="C14" s="23">
        <v>44485</v>
      </c>
      <c r="D14" s="24">
        <v>44500</v>
      </c>
      <c r="E14" s="47"/>
      <c r="F14" s="50"/>
      <c r="G14" s="41">
        <f>E14+F14</f>
        <v>0</v>
      </c>
      <c r="H14" s="42">
        <f>SUM($G$4:G14)</f>
        <v>36189.625</v>
      </c>
    </row>
    <row r="15" spans="1:10" ht="15" thickBot="1" x14ac:dyDescent="0.35">
      <c r="C15" s="53" t="s">
        <v>4</v>
      </c>
      <c r="D15" s="54"/>
      <c r="E15" s="48">
        <f>SUM(E4:E14)</f>
        <v>18258.315999999999</v>
      </c>
      <c r="F15" s="51">
        <f>SUM(F4:F14)</f>
        <v>17931.309000000001</v>
      </c>
      <c r="G15" s="43"/>
      <c r="H15" s="44">
        <f>E15+F15</f>
        <v>36189.625</v>
      </c>
    </row>
  </sheetData>
  <mergeCells count="3">
    <mergeCell ref="C3:D3"/>
    <mergeCell ref="C15:D15"/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Detroit Metrics</vt:lpstr>
      <vt:lpstr>Contractor Metrics</vt:lpstr>
      <vt:lpstr>'Detroit Metrics'!Print_Area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Richter, Matthew</dc:creator>
  <cp:lastModifiedBy>Richter, Matthew</cp:lastModifiedBy>
  <cp:lastPrinted>2021-08-03T15:22:27Z</cp:lastPrinted>
  <dcterms:created xsi:type="dcterms:W3CDTF">2021-07-30T17:14:10Z</dcterms:created>
  <dcterms:modified xsi:type="dcterms:W3CDTF">2021-08-19T18:09:14Z</dcterms:modified>
</cp:coreProperties>
</file>