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n.ostrowski\OneDrive - AECOM Directory\Detroit\Bagley\plans and proposal\"/>
    </mc:Choice>
  </mc:AlternateContent>
  <xr:revisionPtr revIDLastSave="5" documentId="11_4154D1F4760B32E085D4139A42A52A77E19495FD" xr6:coauthVersionLast="45" xr6:coauthVersionMax="45" xr10:uidLastSave="{024E977A-7C3F-4ED0-A199-84A3FDDE6977}"/>
  <bookViews>
    <workbookView xWindow="-120" yWindow="-120" windowWidth="29040" windowHeight="15840" xr2:uid="{00000000-000D-0000-FFFF-FFFF00000000}"/>
  </bookViews>
  <sheets>
    <sheet name="PW-7007 Bid Tab " sheetId="1" r:id="rId1"/>
  </sheets>
  <definedNames>
    <definedName name="_xlnm.Print_Area" localSheetId="0">'PW-7007 Bid Tab '!$A$1:$J$138</definedName>
    <definedName name="_xlnm.Print_Titles" localSheetId="0">'PW-7007 Bid Tab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30" i="1" l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4" i="1"/>
  <c r="J131" i="1" l="1"/>
  <c r="H20" i="1"/>
  <c r="H131" i="1" s="1"/>
  <c r="F135" i="1" l="1"/>
  <c r="F134" i="1"/>
  <c r="G20" i="1"/>
  <c r="G131" i="1" l="1"/>
  <c r="F136" i="1"/>
</calcChain>
</file>

<file path=xl/sharedStrings.xml><?xml version="1.0" encoding="utf-8"?>
<sst xmlns="http://schemas.openxmlformats.org/spreadsheetml/2006/main" count="270" uniqueCount="148">
  <si>
    <t>Syd</t>
  </si>
  <si>
    <t>Cyd</t>
  </si>
  <si>
    <t>Sft</t>
  </si>
  <si>
    <t>Unit Price</t>
  </si>
  <si>
    <t>Item Total</t>
  </si>
  <si>
    <t>Engineer's Estimate</t>
  </si>
  <si>
    <t>ITEM NO.</t>
  </si>
  <si>
    <t>DESCRIPTION OF ITEM</t>
  </si>
  <si>
    <t>QTY.</t>
  </si>
  <si>
    <t>PAY UNIT</t>
  </si>
  <si>
    <t>Minor Traf Devices</t>
  </si>
  <si>
    <t>UNIT PRICE</t>
  </si>
  <si>
    <t>ITEM TOTAL</t>
  </si>
  <si>
    <t>Major Cement Company                                                    15347 Dale                                                            Detroit, MI 48223</t>
  </si>
  <si>
    <t>Post, Steel, 3 lb</t>
  </si>
  <si>
    <t>Sign, Type IIIA</t>
  </si>
  <si>
    <t>Sign, Type IIIB</t>
  </si>
  <si>
    <t>Pavt Mrkg, Ovly Cold Plastic, 12 inch, Crosswalk</t>
  </si>
  <si>
    <t>Pavt Mrkg, Ovly Cold Plastic, 18 inch, Stop Bar</t>
  </si>
  <si>
    <t>Pedestrian Type II Barricade, Temp</t>
  </si>
  <si>
    <t>Sign, Type B, Temp, Prismatic, Furn</t>
  </si>
  <si>
    <t>Sign, Type B, Temp, Prismatic, Oper</t>
  </si>
  <si>
    <t>Cable, Rem</t>
  </si>
  <si>
    <t>Conduit, DB, 2, 3 inch</t>
  </si>
  <si>
    <t>Light Std Arm, Rem and Salv</t>
  </si>
  <si>
    <t>Light Std Fdn, Rem</t>
  </si>
  <si>
    <t>Light Std Shaft, Rem and Salv</t>
  </si>
  <si>
    <t>LSUM</t>
  </si>
  <si>
    <t>Ft</t>
  </si>
  <si>
    <t>Ea</t>
  </si>
  <si>
    <t>ENGINEER'S ESTIMATE</t>
  </si>
  <si>
    <t>Traf Regulator Control</t>
  </si>
  <si>
    <t>Tree, Rem, 6 inch to 18 inch</t>
  </si>
  <si>
    <t>Pavt, Rem</t>
  </si>
  <si>
    <t>Sidewalk, Rem</t>
  </si>
  <si>
    <t>Dr Structure, Tap, 12 inch</t>
  </si>
  <si>
    <t>_ Dr Structure Cover, Adj, Case 1, Modified</t>
  </si>
  <si>
    <t>_ Dr Structure Cover, Modified</t>
  </si>
  <si>
    <t>HMA Surface, Rem</t>
  </si>
  <si>
    <t>_ Sidewalk, Conc, 4 inch, Modified</t>
  </si>
  <si>
    <t>Sign, Type III, Rem</t>
  </si>
  <si>
    <t>Barricade, Type III, High Intensity, Lighted, Furn</t>
  </si>
  <si>
    <t>Barricade, Type III, High Intensity, Lighted, Oper</t>
  </si>
  <si>
    <t>Pedestrian Type II Channelizer, Temp</t>
  </si>
  <si>
    <t>_ Bike Rack</t>
  </si>
  <si>
    <t>_ Trash Receptacle</t>
  </si>
  <si>
    <t>Sodding</t>
  </si>
  <si>
    <t>Conduit, Directional Bore, 2, 3 inch</t>
  </si>
  <si>
    <t>_ Hh, Polymer Conc, Modified</t>
  </si>
  <si>
    <t>_ Light Std Fdn, Modified</t>
  </si>
  <si>
    <t>_ Audio-Visual Filming</t>
  </si>
  <si>
    <t>_ Dr Structure Lead, Cleaning, Modified</t>
  </si>
  <si>
    <t>_ Dr Structure Cleaning, Modified</t>
  </si>
  <si>
    <t>Pavt, Cleaning</t>
  </si>
  <si>
    <t>PW-7007 Bagley Streetscape from I-75 to 24th Street in the City of Detroit</t>
  </si>
  <si>
    <t>TOTAL ESTIMATED CONSTRUCTION COSTS, ITEMS 1-127</t>
  </si>
  <si>
    <t>Mobilization, Max _</t>
  </si>
  <si>
    <t>Exploratory Investigation, Vertical</t>
  </si>
  <si>
    <t>_ Integral Curb and Sidewalk, 2 feet, Rem, Modified</t>
  </si>
  <si>
    <t>_ Bench, Rem and Salv</t>
  </si>
  <si>
    <t>_ Brick, Rem and Salv</t>
  </si>
  <si>
    <t>_ Decorative Tile, Remove, Salv and Reinstall</t>
  </si>
  <si>
    <t>_ Planter, Rem and Salv</t>
  </si>
  <si>
    <t>_ Statue, Rem and Salv</t>
  </si>
  <si>
    <t>Embankment, CIP</t>
  </si>
  <si>
    <t>Non Haz Contaminated Material Handling and Disposal, LM</t>
  </si>
  <si>
    <t>Subgrade Undercutting, Type II</t>
  </si>
  <si>
    <t>_ Excavation, Earth, Modified</t>
  </si>
  <si>
    <t>Erosion Control, Inlet Protection, Fabric Drop</t>
  </si>
  <si>
    <t>Project Cleanup</t>
  </si>
  <si>
    <t>Open-Graded Dr Cse, 4 inch</t>
  </si>
  <si>
    <t>Geotextile, Separator</t>
  </si>
  <si>
    <t>Sewer, Cl A, 12 inch, Tr Det B</t>
  </si>
  <si>
    <t>Sewer, Cl E, 12 inch, Tr Det B</t>
  </si>
  <si>
    <t>Dr Structure, 48 inch dia</t>
  </si>
  <si>
    <t>Dr Structure, Tap, 6 inch</t>
  </si>
  <si>
    <t>Underdrain, Pipe, Open-Graded, 6 inch</t>
  </si>
  <si>
    <t>Conc Pavt, Nonreinf, 10 inch</t>
  </si>
  <si>
    <t>Conc Pavt, Nonreinf, 12 inch</t>
  </si>
  <si>
    <t>_ Joint, Contraction, Cp, Modified</t>
  </si>
  <si>
    <t>_ Joint, Contraction, Crg, Modified</t>
  </si>
  <si>
    <t>_ Joint, Expansion, E2, Modified</t>
  </si>
  <si>
    <t>_ Joint, Expansion, E3, Modified</t>
  </si>
  <si>
    <t>_ Sawcut, Decorative</t>
  </si>
  <si>
    <t>_ Conc Pavt, Nonreinf, 17 inch</t>
  </si>
  <si>
    <t>Lane Tie, Epoxy Anchored</t>
  </si>
  <si>
    <t>_ Monitoring Vibrations</t>
  </si>
  <si>
    <t>_ Curb and Gutter, Conc, Det C1, Modified</t>
  </si>
  <si>
    <t>_ Curb, Conc, Det E1-1, Modified</t>
  </si>
  <si>
    <t>_ Curb, Conc, Det E1-2, Modified</t>
  </si>
  <si>
    <t>_ Conc Pavers on Conc and HMA Bed</t>
  </si>
  <si>
    <t>_ Conc Pavers, ADA Detectable Warning, on Conc and HMA Bed</t>
  </si>
  <si>
    <t>_ Conc Pavers, ADA Tactile Warning, on Conc and HMA Bed</t>
  </si>
  <si>
    <t>Band, Sign</t>
  </si>
  <si>
    <t>_ Recessing for Pavt Mrkg, 12 inch</t>
  </si>
  <si>
    <t>_ Recessing for Pavt Mrkg, 18 inch</t>
  </si>
  <si>
    <t>_ Pavt Mrkg, Ovly Cold Plastic, Yield Arrow Symbol</t>
  </si>
  <si>
    <t>Lighted Arrow, Type C, Furn</t>
  </si>
  <si>
    <t>Lighted Arrow, Type C, Oper</t>
  </si>
  <si>
    <t>Mobile Attenuator</t>
  </si>
  <si>
    <t>Plastic Drum, High Intensity, Furn</t>
  </si>
  <si>
    <t>Plastic Drum, High Intensity, Oper</t>
  </si>
  <si>
    <t>Sign Cover</t>
  </si>
  <si>
    <t>Sign, Portable, Changeable Message, NTCIP-Compliant, Furn</t>
  </si>
  <si>
    <t>Sign, Portable, Changeable Message, NTCIP-Compliant, Oper</t>
  </si>
  <si>
    <t>Sign, Type B, Temp, Prismatic, Special, Furn</t>
  </si>
  <si>
    <t>Sign, Type B, Temp, Prismatic, Special, Oper</t>
  </si>
  <si>
    <t>Site Preparation, Max _</t>
  </si>
  <si>
    <t>Watering and Cultivating, First Season, Min _</t>
  </si>
  <si>
    <t>Watering and Cultivating, Second Season, Min _</t>
  </si>
  <si>
    <t>_ Temp Tree Protection</t>
  </si>
  <si>
    <t>_ Acer Rubrum 'Armstrong', 3" Caliper</t>
  </si>
  <si>
    <t>_ Achillea 'Moonshine', 2 Gallon Container</t>
  </si>
  <si>
    <t>_ Allium Sphaerocephalon, 10cm Bulb</t>
  </si>
  <si>
    <t>_ Calamintha Nepeta Subsp. Nepeta, 2 Gallon Container</t>
  </si>
  <si>
    <t>_ Gleditisia Triacanthos, 3" Caliper</t>
  </si>
  <si>
    <t>_ Oenothera Berlandieri 'Siskiyou', 2 Gallon Container</t>
  </si>
  <si>
    <t>_ Pennisetum Alopecuriodes 'Hameln', #2 Container</t>
  </si>
  <si>
    <t>_ Rosa 'Radrazz', #2 Container</t>
  </si>
  <si>
    <t>_ Salvia 'May Night', 2 Gallon Container</t>
  </si>
  <si>
    <t>_ Zelcova Serrata 'Greenvase', 3" Caliper</t>
  </si>
  <si>
    <t>Topsoil Surface, Furn, 2 inch</t>
  </si>
  <si>
    <t>Cable Pole, Sec, Disman</t>
  </si>
  <si>
    <t>Conduit, Encased, 2, 3 inch</t>
  </si>
  <si>
    <t>Luminaire, Rem</t>
  </si>
  <si>
    <t>Wood Pole, Fit Up, Metered Sec Elec Serv with Photo Control</t>
  </si>
  <si>
    <t>Wood Pole, Fit Up, Sec Cable Pole</t>
  </si>
  <si>
    <t>_ Cable, Equipment Grounding Wire, 1/C#4, Modified</t>
  </si>
  <si>
    <t>_ Cable, Sec, 600V, 2, 1/C#4, Modified</t>
  </si>
  <si>
    <t>_ Cable, Sec, 600V, 3, 1/C#4, Modified</t>
  </si>
  <si>
    <t>_ Light Std, Bagley Decorative</t>
  </si>
  <si>
    <t>_ Light Std, Bagley Decorative, Install</t>
  </si>
  <si>
    <t>_ Lighting, Strand</t>
  </si>
  <si>
    <t>_ Luminaire, Teardrop, 118W</t>
  </si>
  <si>
    <t>_ Luminaire, Teardrop, 118W, Install</t>
  </si>
  <si>
    <t>_ Photo Control, Lighting</t>
  </si>
  <si>
    <t>_ Photo Control, Lighting, Rem</t>
  </si>
  <si>
    <t>Controller Fdn, Rem</t>
  </si>
  <si>
    <t>Cabinet, Rem</t>
  </si>
  <si>
    <t>Gate Box, Adj, Case 1</t>
  </si>
  <si>
    <t>Gate Box, Adj, Case 2</t>
  </si>
  <si>
    <t>_ Hydrant, Relocate, Case 1, Modified</t>
  </si>
  <si>
    <t>_ Water Shutoff, Adj, Case 2, Modified</t>
  </si>
  <si>
    <t>_ River Rock, 2 inch</t>
  </si>
  <si>
    <t>_ Bollard</t>
  </si>
  <si>
    <t>_ Tree Grate</t>
  </si>
  <si>
    <t>Lb</t>
  </si>
  <si>
    <t>Bid is 24.6% greater than Engineer's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</si>
</sst>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164" formatCode="&quot;$&quot;#,##0.00"/>
    <numFmt numFmtId="165" formatCode="###0000;###0000"/>
    <numFmt numFmtId="166" formatCode="###0.000;###0.000"/>
    <numFmt numFmtId="167" formatCode="#,##0.000;#,##0.000"/>
    <numFmt numFmtId="168" formatCode="\$#,##0.00;\$#,##0.00"/>
    <numFmt numFmtId="169" formatCode="\$###0.00;\$###0.00"/>
    <numFmt numFmtId="170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44" fontId="2" fillId="0" borderId="2" xfId="1" applyFont="1" applyFill="1" applyBorder="1" applyAlignment="1">
      <alignment horizontal="center" vertical="center" wrapText="1"/>
    </xf>
    <xf numFmtId="0" fontId="0" fillId="0" borderId="0" xfId="0" applyFont="1" applyFill="1"/>
    <xf numFmtId="2" fontId="0" fillId="0" borderId="0" xfId="0" applyNumberFormat="1" applyFont="1" applyFill="1"/>
    <xf numFmtId="44" fontId="0" fillId="0" borderId="0" xfId="0" applyNumberFormat="1" applyFont="1" applyFill="1"/>
    <xf numFmtId="0" fontId="6" fillId="0" borderId="0" xfId="0" applyFont="1" applyFill="1"/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44" fontId="0" fillId="0" borderId="0" xfId="1" applyFont="1" applyFill="1"/>
    <xf numFmtId="44" fontId="2" fillId="0" borderId="0" xfId="1" applyFont="1" applyFill="1" applyAlignment="1">
      <alignment horizontal="center" vertical="center" wrapText="1"/>
    </xf>
    <xf numFmtId="44" fontId="2" fillId="0" borderId="0" xfId="1" applyFont="1" applyFill="1" applyBorder="1" applyAlignment="1">
      <alignment horizontal="center" vertical="center" wrapText="1"/>
    </xf>
    <xf numFmtId="44" fontId="2" fillId="0" borderId="2" xfId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4" fontId="5" fillId="0" borderId="2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44" fontId="8" fillId="0" borderId="2" xfId="1" quotePrefix="1" applyFont="1" applyBorder="1" applyAlignment="1">
      <alignment vertical="center"/>
    </xf>
    <xf numFmtId="44" fontId="7" fillId="0" borderId="2" xfId="1" quotePrefix="1" applyFont="1" applyBorder="1" applyAlignment="1">
      <alignment vertical="center"/>
    </xf>
    <xf numFmtId="44" fontId="7" fillId="0" borderId="6" xfId="0" applyNumberFormat="1" applyFont="1" applyFill="1" applyBorder="1" applyAlignment="1">
      <alignment horizontal="center" vertical="center" wrapText="1"/>
    </xf>
    <xf numFmtId="44" fontId="7" fillId="0" borderId="6" xfId="0" applyNumberFormat="1" applyFont="1" applyFill="1" applyBorder="1" applyAlignment="1">
      <alignment vertical="center"/>
    </xf>
    <xf numFmtId="44" fontId="7" fillId="0" borderId="2" xfId="0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6" xfId="0" applyFont="1" applyBorder="1" applyAlignment="1">
      <alignment vertical="center"/>
    </xf>
    <xf numFmtId="44" fontId="6" fillId="0" borderId="0" xfId="0" applyNumberFormat="1" applyFont="1" applyFill="1"/>
    <xf numFmtId="2" fontId="6" fillId="0" borderId="0" xfId="0" applyNumberFormat="1" applyFont="1" applyFill="1"/>
    <xf numFmtId="0" fontId="0" fillId="0" borderId="0" xfId="0" applyFont="1" applyFill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top" wrapText="1"/>
    </xf>
    <xf numFmtId="44" fontId="8" fillId="0" borderId="6" xfId="1" quotePrefix="1" applyFont="1" applyBorder="1" applyAlignment="1">
      <alignment vertical="center"/>
    </xf>
    <xf numFmtId="44" fontId="7" fillId="0" borderId="7" xfId="1" applyFont="1" applyFill="1" applyBorder="1" applyAlignment="1">
      <alignment horizontal="center" vertical="top" wrapText="1"/>
    </xf>
    <xf numFmtId="164" fontId="1" fillId="0" borderId="2" xfId="1" applyNumberFormat="1" applyFont="1" applyBorder="1" applyAlignment="1">
      <alignment horizontal="right" vertical="center"/>
    </xf>
    <xf numFmtId="0" fontId="7" fillId="0" borderId="0" xfId="0" applyFont="1" applyFill="1"/>
    <xf numFmtId="2" fontId="7" fillId="0" borderId="4" xfId="0" applyNumberFormat="1" applyFont="1" applyBorder="1" applyAlignment="1">
      <alignment horizontal="left" vertical="center"/>
    </xf>
    <xf numFmtId="44" fontId="1" fillId="0" borderId="2" xfId="0" applyNumberFormat="1" applyFont="1" applyFill="1" applyBorder="1"/>
    <xf numFmtId="165" fontId="7" fillId="0" borderId="6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7" fillId="0" borderId="8" xfId="1" applyNumberFormat="1" applyFont="1" applyFill="1" applyBorder="1" applyAlignment="1">
      <alignment horizontal="center" vertical="top" wrapText="1"/>
    </xf>
    <xf numFmtId="0" fontId="7" fillId="0" borderId="7" xfId="1" applyNumberFormat="1" applyFont="1" applyFill="1" applyBorder="1" applyAlignment="1">
      <alignment horizontal="center" vertical="top" wrapText="1"/>
    </xf>
    <xf numFmtId="166" fontId="9" fillId="0" borderId="0" xfId="1" applyNumberFormat="1" applyFont="1" applyFill="1" applyBorder="1" applyAlignment="1">
      <alignment horizontal="center" vertical="top"/>
    </xf>
    <xf numFmtId="167" fontId="9" fillId="0" borderId="0" xfId="1" applyNumberFormat="1" applyFont="1" applyFill="1" applyBorder="1" applyAlignment="1">
      <alignment horizontal="center" vertical="top"/>
    </xf>
    <xf numFmtId="168" fontId="1" fillId="0" borderId="6" xfId="1" applyNumberFormat="1" applyFont="1" applyBorder="1" applyAlignment="1">
      <alignment horizontal="right" vertical="center"/>
    </xf>
    <xf numFmtId="168" fontId="8" fillId="0" borderId="6" xfId="1" quotePrefix="1" applyNumberFormat="1" applyFont="1" applyBorder="1" applyAlignment="1">
      <alignment vertical="center"/>
    </xf>
    <xf numFmtId="169" fontId="1" fillId="0" borderId="2" xfId="1" applyNumberFormat="1" applyFont="1" applyBorder="1" applyAlignment="1">
      <alignment horizontal="right" vertical="center"/>
    </xf>
    <xf numFmtId="169" fontId="8" fillId="0" borderId="2" xfId="1" quotePrefix="1" applyNumberFormat="1" applyFont="1" applyBorder="1" applyAlignment="1">
      <alignment vertical="center"/>
    </xf>
    <xf numFmtId="168" fontId="1" fillId="0" borderId="2" xfId="1" applyNumberFormat="1" applyFont="1" applyBorder="1" applyAlignment="1">
      <alignment horizontal="right" vertical="center"/>
    </xf>
    <xf numFmtId="168" fontId="8" fillId="0" borderId="2" xfId="1" quotePrefix="1" applyNumberFormat="1" applyFont="1" applyBorder="1" applyAlignment="1">
      <alignment vertical="center"/>
    </xf>
    <xf numFmtId="170" fontId="9" fillId="0" borderId="0" xfId="1" applyNumberFormat="1" applyFont="1" applyFill="1" applyBorder="1" applyAlignment="1">
      <alignment horizontal="center" vertical="top"/>
    </xf>
    <xf numFmtId="0" fontId="6" fillId="0" borderId="0" xfId="0" applyFont="1" applyFill="1" applyBorder="1"/>
    <xf numFmtId="0" fontId="0" fillId="0" borderId="0" xfId="0" applyFont="1" applyFill="1" applyBorder="1"/>
    <xf numFmtId="44" fontId="6" fillId="0" borderId="0" xfId="0" applyNumberFormat="1" applyFont="1" applyFill="1" applyBorder="1"/>
    <xf numFmtId="2" fontId="0" fillId="0" borderId="0" xfId="0" applyNumberFormat="1" applyFont="1" applyFill="1" applyBorder="1"/>
    <xf numFmtId="44" fontId="0" fillId="0" borderId="9" xfId="0" applyNumberFormat="1" applyFont="1" applyFill="1" applyBorder="1"/>
    <xf numFmtId="44" fontId="0" fillId="0" borderId="9" xfId="1" applyFont="1" applyFill="1" applyBorder="1"/>
    <xf numFmtId="44" fontId="5" fillId="0" borderId="0" xfId="0" applyNumberFormat="1" applyFont="1" applyAlignment="1"/>
    <xf numFmtId="0" fontId="10" fillId="0" borderId="0" xfId="0" applyFont="1" applyFill="1"/>
    <xf numFmtId="169" fontId="0" fillId="0" borderId="2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9" fontId="5" fillId="0" borderId="0" xfId="2" applyFont="1" applyBorder="1" applyAlignment="1">
      <alignment vertical="center" wrapText="1"/>
    </xf>
  </cellXfs>
  <cellStyles count="6">
    <cellStyle name="Currency" xfId="1" builtinId="4"/>
    <cellStyle name="Currency 2" xfId="5" xr:uid="{00000000-0005-0000-0000-000001000000}"/>
    <cellStyle name="Normal" xfId="0" builtinId="0"/>
    <cellStyle name="Normal 3" xfId="4" xr:uid="{00000000-0005-0000-0000-000003000000}"/>
    <cellStyle name="Normal 4" xfId="3" xr:uid="{00000000-0005-0000-0000-000004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0"/>
  <sheetViews>
    <sheetView tabSelected="1" zoomScaleNormal="100" zoomScaleSheetLayoutView="70" workbookViewId="0">
      <pane xSplit="4" ySplit="3" topLeftCell="F4" activePane="bottomRight" state="frozen"/>
      <selection pane="topRight" activeCell="D1" sqref="D1"/>
      <selection pane="bottomLeft" activeCell="A6" sqref="A6"/>
      <selection pane="bottomRight" activeCell="H98" sqref="H98"/>
    </sheetView>
  </sheetViews>
  <sheetFormatPr defaultColWidth="9.140625" defaultRowHeight="15" x14ac:dyDescent="0.25"/>
  <cols>
    <col min="1" max="1" width="6.7109375" style="6" customWidth="1"/>
    <col min="2" max="2" width="52.5703125" style="4" customWidth="1"/>
    <col min="3" max="3" width="10.7109375" style="4" bestFit="1" customWidth="1"/>
    <col min="4" max="4" width="5.85546875" style="33" bestFit="1" customWidth="1"/>
    <col min="5" max="5" width="16.7109375" style="6" hidden="1" customWidth="1"/>
    <col min="6" max="6" width="16.7109375" style="6" customWidth="1"/>
    <col min="7" max="7" width="16.7109375" style="6" hidden="1" customWidth="1"/>
    <col min="8" max="8" width="16.7109375" style="6" customWidth="1"/>
    <col min="9" max="9" width="16.7109375" style="7" customWidth="1"/>
    <col min="10" max="10" width="17.7109375" style="6" customWidth="1"/>
    <col min="11" max="11" width="9.140625" style="6"/>
    <col min="12" max="12" width="14.28515625" style="14" bestFit="1" customWidth="1"/>
    <col min="13" max="13" width="21.7109375" style="6" bestFit="1" customWidth="1"/>
    <col min="14" max="16384" width="9.140625" style="6"/>
  </cols>
  <sheetData>
    <row r="1" spans="1:37" ht="12.75" customHeight="1" x14ac:dyDescent="0.25"/>
    <row r="2" spans="1:37" s="1" customFormat="1" ht="108" customHeight="1" x14ac:dyDescent="0.25">
      <c r="B2" s="65" t="s">
        <v>54</v>
      </c>
      <c r="C2" s="65"/>
      <c r="D2" s="65"/>
      <c r="E2" s="29" t="s">
        <v>5</v>
      </c>
      <c r="F2" s="64" t="s">
        <v>30</v>
      </c>
      <c r="G2" s="64"/>
      <c r="H2" s="64"/>
      <c r="I2" s="64" t="s">
        <v>13</v>
      </c>
      <c r="J2" s="64"/>
      <c r="L2" s="15"/>
    </row>
    <row r="3" spans="1:37" s="2" customFormat="1" ht="33.75" customHeight="1" x14ac:dyDescent="0.25">
      <c r="A3" s="18" t="s">
        <v>6</v>
      </c>
      <c r="B3" s="19" t="s">
        <v>7</v>
      </c>
      <c r="C3" s="19" t="s">
        <v>8</v>
      </c>
      <c r="D3" s="18" t="s">
        <v>9</v>
      </c>
      <c r="E3" s="20" t="s">
        <v>11</v>
      </c>
      <c r="F3" s="20" t="s">
        <v>11</v>
      </c>
      <c r="G3" s="18" t="s">
        <v>12</v>
      </c>
      <c r="H3" s="18" t="s">
        <v>12</v>
      </c>
      <c r="I3" s="5" t="s">
        <v>3</v>
      </c>
      <c r="J3" s="5" t="s">
        <v>4</v>
      </c>
      <c r="K3" s="3"/>
      <c r="L3" s="16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" customHeight="1" x14ac:dyDescent="0.25">
      <c r="A4" s="42">
        <v>1</v>
      </c>
      <c r="B4" s="30" t="s">
        <v>50</v>
      </c>
      <c r="C4" s="46">
        <v>1</v>
      </c>
      <c r="D4" s="35" t="s">
        <v>27</v>
      </c>
      <c r="E4" s="44"/>
      <c r="F4" s="48">
        <v>5000</v>
      </c>
      <c r="G4" s="49"/>
      <c r="H4" s="36">
        <f t="shared" ref="H4:H68" si="0">F4*C4</f>
        <v>5000</v>
      </c>
      <c r="I4" s="26">
        <v>4000</v>
      </c>
      <c r="J4" s="27">
        <f t="shared" ref="J4:J35" si="1">I4*C4</f>
        <v>4000</v>
      </c>
      <c r="M4" s="8"/>
    </row>
    <row r="5" spans="1:37" x14ac:dyDescent="0.25">
      <c r="A5" s="43">
        <v>2</v>
      </c>
      <c r="B5" s="11" t="s">
        <v>56</v>
      </c>
      <c r="C5" s="46">
        <v>1</v>
      </c>
      <c r="D5" s="35" t="s">
        <v>27</v>
      </c>
      <c r="E5" s="45"/>
      <c r="F5" s="50">
        <v>174750.78</v>
      </c>
      <c r="G5" s="51"/>
      <c r="H5" s="36">
        <f t="shared" si="0"/>
        <v>174750.78</v>
      </c>
      <c r="I5" s="27">
        <v>200000</v>
      </c>
      <c r="J5" s="27">
        <f t="shared" si="1"/>
        <v>200000</v>
      </c>
      <c r="M5" s="8"/>
    </row>
    <row r="6" spans="1:37" x14ac:dyDescent="0.25">
      <c r="A6" s="42">
        <v>3</v>
      </c>
      <c r="B6" s="11" t="s">
        <v>32</v>
      </c>
      <c r="C6" s="46">
        <v>4</v>
      </c>
      <c r="D6" s="35" t="s">
        <v>29</v>
      </c>
      <c r="E6" s="45"/>
      <c r="F6" s="50">
        <v>500</v>
      </c>
      <c r="G6" s="51"/>
      <c r="H6" s="36">
        <f t="shared" si="0"/>
        <v>2000</v>
      </c>
      <c r="I6" s="27">
        <v>500</v>
      </c>
      <c r="J6" s="27">
        <f t="shared" si="1"/>
        <v>2000</v>
      </c>
      <c r="M6" s="8"/>
    </row>
    <row r="7" spans="1:37" x14ac:dyDescent="0.25">
      <c r="A7" s="42">
        <v>4</v>
      </c>
      <c r="B7" s="10" t="s">
        <v>33</v>
      </c>
      <c r="C7" s="47">
        <v>3061</v>
      </c>
      <c r="D7" s="35" t="s">
        <v>0</v>
      </c>
      <c r="E7" s="45"/>
      <c r="F7" s="50">
        <v>9</v>
      </c>
      <c r="G7" s="51"/>
      <c r="H7" s="36">
        <f t="shared" si="0"/>
        <v>27549</v>
      </c>
      <c r="I7" s="27">
        <v>30</v>
      </c>
      <c r="J7" s="27">
        <f t="shared" si="1"/>
        <v>91830</v>
      </c>
      <c r="M7" s="8"/>
    </row>
    <row r="8" spans="1:37" x14ac:dyDescent="0.25">
      <c r="A8" s="42">
        <v>5</v>
      </c>
      <c r="B8" s="10" t="s">
        <v>34</v>
      </c>
      <c r="C8" s="47">
        <v>1064</v>
      </c>
      <c r="D8" s="35" t="s">
        <v>0</v>
      </c>
      <c r="E8" s="45"/>
      <c r="F8" s="50">
        <v>9.52</v>
      </c>
      <c r="G8" s="51"/>
      <c r="H8" s="36">
        <f t="shared" si="0"/>
        <v>10129.279999999999</v>
      </c>
      <c r="I8" s="27">
        <v>23</v>
      </c>
      <c r="J8" s="27">
        <f t="shared" si="1"/>
        <v>24472</v>
      </c>
      <c r="M8" s="8"/>
    </row>
    <row r="9" spans="1:37" x14ac:dyDescent="0.25">
      <c r="A9" s="43">
        <v>6</v>
      </c>
      <c r="B9" s="10" t="s">
        <v>57</v>
      </c>
      <c r="C9" s="46">
        <v>120</v>
      </c>
      <c r="D9" s="35" t="s">
        <v>28</v>
      </c>
      <c r="E9" s="45"/>
      <c r="F9" s="50">
        <v>36.61</v>
      </c>
      <c r="G9" s="51"/>
      <c r="H9" s="36">
        <f t="shared" si="0"/>
        <v>4393.2</v>
      </c>
      <c r="I9" s="27">
        <v>40</v>
      </c>
      <c r="J9" s="27">
        <f t="shared" si="1"/>
        <v>4800</v>
      </c>
      <c r="M9" s="8"/>
    </row>
    <row r="10" spans="1:37" x14ac:dyDescent="0.25">
      <c r="A10" s="42">
        <v>7</v>
      </c>
      <c r="B10" s="10" t="s">
        <v>58</v>
      </c>
      <c r="C10" s="47">
        <v>1030</v>
      </c>
      <c r="D10" s="35" t="s">
        <v>28</v>
      </c>
      <c r="E10" s="45"/>
      <c r="F10" s="50">
        <v>8.5</v>
      </c>
      <c r="G10" s="51"/>
      <c r="H10" s="36">
        <f t="shared" si="0"/>
        <v>8755</v>
      </c>
      <c r="I10" s="27">
        <v>17</v>
      </c>
      <c r="J10" s="27">
        <f t="shared" si="1"/>
        <v>17510</v>
      </c>
      <c r="M10" s="8"/>
    </row>
    <row r="11" spans="1:37" x14ac:dyDescent="0.25">
      <c r="A11" s="42">
        <v>8</v>
      </c>
      <c r="B11" s="11" t="s">
        <v>59</v>
      </c>
      <c r="C11" s="46">
        <v>2</v>
      </c>
      <c r="D11" s="35" t="s">
        <v>29</v>
      </c>
      <c r="E11" s="45"/>
      <c r="F11" s="50">
        <v>200</v>
      </c>
      <c r="G11" s="51"/>
      <c r="H11" s="36">
        <f t="shared" si="0"/>
        <v>400</v>
      </c>
      <c r="I11" s="27">
        <v>1000</v>
      </c>
      <c r="J11" s="27">
        <f t="shared" si="1"/>
        <v>2000</v>
      </c>
      <c r="M11" s="8"/>
    </row>
    <row r="12" spans="1:37" x14ac:dyDescent="0.25">
      <c r="A12" s="42">
        <v>9</v>
      </c>
      <c r="B12" s="11" t="s">
        <v>60</v>
      </c>
      <c r="C12" s="46">
        <v>168</v>
      </c>
      <c r="D12" s="35" t="s">
        <v>29</v>
      </c>
      <c r="E12" s="45"/>
      <c r="F12" s="50">
        <v>2</v>
      </c>
      <c r="G12" s="51"/>
      <c r="H12" s="36">
        <f t="shared" si="0"/>
        <v>336</v>
      </c>
      <c r="I12" s="27">
        <v>11</v>
      </c>
      <c r="J12" s="27">
        <f t="shared" si="1"/>
        <v>1848</v>
      </c>
      <c r="M12" s="8"/>
    </row>
    <row r="13" spans="1:37" x14ac:dyDescent="0.25">
      <c r="A13" s="43">
        <v>10</v>
      </c>
      <c r="B13" s="11" t="s">
        <v>61</v>
      </c>
      <c r="C13" s="46">
        <v>42</v>
      </c>
      <c r="D13" s="35" t="s">
        <v>29</v>
      </c>
      <c r="E13" s="45"/>
      <c r="F13" s="50">
        <v>500</v>
      </c>
      <c r="G13" s="51"/>
      <c r="H13" s="36">
        <f t="shared" si="0"/>
        <v>21000</v>
      </c>
      <c r="I13" s="27">
        <v>40</v>
      </c>
      <c r="J13" s="27">
        <f t="shared" si="1"/>
        <v>1680</v>
      </c>
      <c r="M13" s="8"/>
    </row>
    <row r="14" spans="1:37" x14ac:dyDescent="0.25">
      <c r="A14" s="42">
        <v>11</v>
      </c>
      <c r="B14" s="11" t="s">
        <v>62</v>
      </c>
      <c r="C14" s="46">
        <v>10</v>
      </c>
      <c r="D14" s="35" t="s">
        <v>29</v>
      </c>
      <c r="E14" s="45"/>
      <c r="F14" s="50">
        <v>10</v>
      </c>
      <c r="G14" s="51"/>
      <c r="H14" s="36">
        <f t="shared" si="0"/>
        <v>100</v>
      </c>
      <c r="I14" s="27">
        <v>800</v>
      </c>
      <c r="J14" s="27">
        <f t="shared" si="1"/>
        <v>8000</v>
      </c>
      <c r="M14" s="8"/>
    </row>
    <row r="15" spans="1:37" x14ac:dyDescent="0.25">
      <c r="A15" s="42">
        <v>12</v>
      </c>
      <c r="B15" s="11" t="s">
        <v>63</v>
      </c>
      <c r="C15" s="46">
        <v>1</v>
      </c>
      <c r="D15" s="35" t="s">
        <v>29</v>
      </c>
      <c r="E15" s="45"/>
      <c r="F15" s="50">
        <v>500</v>
      </c>
      <c r="G15" s="51"/>
      <c r="H15" s="36">
        <f t="shared" si="0"/>
        <v>500</v>
      </c>
      <c r="I15" s="27">
        <v>2000</v>
      </c>
      <c r="J15" s="27">
        <f t="shared" si="1"/>
        <v>2000</v>
      </c>
      <c r="M15" s="8"/>
    </row>
    <row r="16" spans="1:37" x14ac:dyDescent="0.25">
      <c r="A16" s="42">
        <v>13</v>
      </c>
      <c r="B16" s="11" t="s">
        <v>64</v>
      </c>
      <c r="C16" s="46">
        <v>100</v>
      </c>
      <c r="D16" s="35" t="s">
        <v>1</v>
      </c>
      <c r="E16" s="45"/>
      <c r="F16" s="50">
        <v>11.41</v>
      </c>
      <c r="G16" s="51"/>
      <c r="H16" s="36">
        <f t="shared" si="0"/>
        <v>1141</v>
      </c>
      <c r="I16" s="27">
        <v>34</v>
      </c>
      <c r="J16" s="27">
        <f t="shared" si="1"/>
        <v>3400</v>
      </c>
      <c r="M16" s="8"/>
    </row>
    <row r="17" spans="1:13" ht="30" x14ac:dyDescent="0.25">
      <c r="A17" s="43">
        <v>14</v>
      </c>
      <c r="B17" s="11" t="s">
        <v>65</v>
      </c>
      <c r="C17" s="46">
        <v>740</v>
      </c>
      <c r="D17" s="35" t="s">
        <v>1</v>
      </c>
      <c r="E17" s="45"/>
      <c r="F17" s="50">
        <v>24.75</v>
      </c>
      <c r="G17" s="51"/>
      <c r="H17" s="36">
        <f t="shared" si="0"/>
        <v>18315</v>
      </c>
      <c r="I17" s="27">
        <v>48</v>
      </c>
      <c r="J17" s="27">
        <f t="shared" si="1"/>
        <v>35520</v>
      </c>
      <c r="M17" s="8"/>
    </row>
    <row r="18" spans="1:13" x14ac:dyDescent="0.25">
      <c r="A18" s="42">
        <v>15</v>
      </c>
      <c r="B18" s="11" t="s">
        <v>66</v>
      </c>
      <c r="C18" s="46">
        <v>200</v>
      </c>
      <c r="D18" s="35" t="s">
        <v>1</v>
      </c>
      <c r="E18" s="45"/>
      <c r="F18" s="50">
        <v>30.35</v>
      </c>
      <c r="G18" s="51"/>
      <c r="H18" s="36">
        <f t="shared" si="0"/>
        <v>6070</v>
      </c>
      <c r="I18" s="27">
        <v>48</v>
      </c>
      <c r="J18" s="27">
        <f t="shared" si="1"/>
        <v>9600</v>
      </c>
      <c r="M18" s="8"/>
    </row>
    <row r="19" spans="1:13" x14ac:dyDescent="0.25">
      <c r="A19" s="42">
        <v>16</v>
      </c>
      <c r="B19" s="11" t="s">
        <v>67</v>
      </c>
      <c r="C19" s="46">
        <v>650</v>
      </c>
      <c r="D19" s="35" t="s">
        <v>0</v>
      </c>
      <c r="E19" s="45"/>
      <c r="F19" s="50">
        <v>13.61</v>
      </c>
      <c r="G19" s="51"/>
      <c r="H19" s="36">
        <f t="shared" si="0"/>
        <v>8846.5</v>
      </c>
      <c r="I19" s="27">
        <v>40</v>
      </c>
      <c r="J19" s="27">
        <f t="shared" si="1"/>
        <v>26000</v>
      </c>
      <c r="M19" s="8"/>
    </row>
    <row r="20" spans="1:13" x14ac:dyDescent="0.25">
      <c r="A20" s="42">
        <v>17</v>
      </c>
      <c r="B20" s="11" t="s">
        <v>68</v>
      </c>
      <c r="C20" s="46">
        <v>11</v>
      </c>
      <c r="D20" s="35" t="s">
        <v>29</v>
      </c>
      <c r="E20" s="37">
        <v>124.16</v>
      </c>
      <c r="F20" s="38">
        <v>92.26</v>
      </c>
      <c r="G20" s="24">
        <f t="shared" ref="G20" si="2">E20*C20</f>
        <v>1365.76</v>
      </c>
      <c r="H20" s="36">
        <f t="shared" si="0"/>
        <v>1014.86</v>
      </c>
      <c r="I20" s="27">
        <v>160</v>
      </c>
      <c r="J20" s="27">
        <f t="shared" si="1"/>
        <v>1760</v>
      </c>
      <c r="M20" s="8"/>
    </row>
    <row r="21" spans="1:13" x14ac:dyDescent="0.25">
      <c r="A21" s="43">
        <v>18</v>
      </c>
      <c r="B21" s="11" t="s">
        <v>69</v>
      </c>
      <c r="C21" s="46">
        <v>1</v>
      </c>
      <c r="D21" s="35" t="s">
        <v>27</v>
      </c>
      <c r="E21" s="45"/>
      <c r="F21" s="50">
        <v>4253.46</v>
      </c>
      <c r="G21" s="51"/>
      <c r="H21" s="36">
        <f t="shared" si="0"/>
        <v>4253.46</v>
      </c>
      <c r="I21" s="27">
        <v>16000</v>
      </c>
      <c r="J21" s="27">
        <f t="shared" si="1"/>
        <v>16000</v>
      </c>
      <c r="M21" s="8"/>
    </row>
    <row r="22" spans="1:13" x14ac:dyDescent="0.25">
      <c r="A22" s="42">
        <v>19</v>
      </c>
      <c r="B22" s="11" t="s">
        <v>70</v>
      </c>
      <c r="C22" s="47">
        <v>3860</v>
      </c>
      <c r="D22" s="35" t="s">
        <v>0</v>
      </c>
      <c r="E22" s="45"/>
      <c r="F22" s="50">
        <v>6.85</v>
      </c>
      <c r="G22" s="51"/>
      <c r="H22" s="36">
        <f t="shared" si="0"/>
        <v>26441</v>
      </c>
      <c r="I22" s="27">
        <v>6</v>
      </c>
      <c r="J22" s="27">
        <f t="shared" si="1"/>
        <v>23160</v>
      </c>
      <c r="M22" s="8"/>
    </row>
    <row r="23" spans="1:13" x14ac:dyDescent="0.25">
      <c r="A23" s="42">
        <v>20</v>
      </c>
      <c r="B23" s="11" t="s">
        <v>71</v>
      </c>
      <c r="C23" s="47">
        <v>4047</v>
      </c>
      <c r="D23" s="35" t="s">
        <v>0</v>
      </c>
      <c r="E23" s="45"/>
      <c r="F23" s="52">
        <v>1.45</v>
      </c>
      <c r="G23" s="53"/>
      <c r="H23" s="36">
        <f t="shared" si="0"/>
        <v>5868.15</v>
      </c>
      <c r="I23" s="27">
        <v>4</v>
      </c>
      <c r="J23" s="27">
        <f t="shared" si="1"/>
        <v>16188</v>
      </c>
      <c r="M23" s="8"/>
    </row>
    <row r="24" spans="1:13" x14ac:dyDescent="0.25">
      <c r="A24" s="42">
        <v>21</v>
      </c>
      <c r="B24" s="11" t="s">
        <v>72</v>
      </c>
      <c r="C24" s="46">
        <v>716</v>
      </c>
      <c r="D24" s="35" t="s">
        <v>28</v>
      </c>
      <c r="E24" s="45"/>
      <c r="F24" s="52">
        <v>76.930000000000007</v>
      </c>
      <c r="G24" s="53"/>
      <c r="H24" s="36">
        <f t="shared" si="0"/>
        <v>55081.880000000005</v>
      </c>
      <c r="I24" s="27">
        <v>172</v>
      </c>
      <c r="J24" s="27">
        <f t="shared" si="1"/>
        <v>123152</v>
      </c>
      <c r="M24" s="8"/>
    </row>
    <row r="25" spans="1:13" x14ac:dyDescent="0.25">
      <c r="A25" s="43">
        <v>22</v>
      </c>
      <c r="B25" s="10" t="s">
        <v>73</v>
      </c>
      <c r="C25" s="46">
        <v>32</v>
      </c>
      <c r="D25" s="35" t="s">
        <v>28</v>
      </c>
      <c r="E25" s="45"/>
      <c r="F25" s="50">
        <v>95.66</v>
      </c>
      <c r="G25" s="51"/>
      <c r="H25" s="36">
        <f t="shared" si="0"/>
        <v>3061.12</v>
      </c>
      <c r="I25" s="27">
        <v>170</v>
      </c>
      <c r="J25" s="27">
        <f t="shared" si="1"/>
        <v>5440</v>
      </c>
      <c r="M25" s="8"/>
    </row>
    <row r="26" spans="1:13" x14ac:dyDescent="0.25">
      <c r="A26" s="42">
        <v>23</v>
      </c>
      <c r="B26" s="10" t="s">
        <v>74</v>
      </c>
      <c r="C26" s="54">
        <v>13</v>
      </c>
      <c r="D26" s="35" t="s">
        <v>29</v>
      </c>
      <c r="E26" s="45"/>
      <c r="F26" s="50">
        <v>2241.9299999999998</v>
      </c>
      <c r="G26" s="51"/>
      <c r="H26" s="36">
        <f t="shared" si="0"/>
        <v>29145.089999999997</v>
      </c>
      <c r="I26" s="27">
        <v>4000</v>
      </c>
      <c r="J26" s="27">
        <f t="shared" si="1"/>
        <v>52000</v>
      </c>
      <c r="M26" s="8"/>
    </row>
    <row r="27" spans="1:13" x14ac:dyDescent="0.25">
      <c r="A27" s="42">
        <v>24</v>
      </c>
      <c r="B27" s="10" t="s">
        <v>75</v>
      </c>
      <c r="C27" s="54">
        <v>11</v>
      </c>
      <c r="D27" s="35" t="s">
        <v>29</v>
      </c>
      <c r="E27" s="45"/>
      <c r="F27" s="50">
        <v>281</v>
      </c>
      <c r="G27" s="51"/>
      <c r="H27" s="36">
        <f t="shared" si="0"/>
        <v>3091</v>
      </c>
      <c r="I27" s="27">
        <v>300</v>
      </c>
      <c r="J27" s="27">
        <f t="shared" si="1"/>
        <v>3300</v>
      </c>
      <c r="M27" s="8"/>
    </row>
    <row r="28" spans="1:13" x14ac:dyDescent="0.25">
      <c r="A28" s="42">
        <v>25</v>
      </c>
      <c r="B28" s="10" t="s">
        <v>35</v>
      </c>
      <c r="C28" s="54">
        <v>9</v>
      </c>
      <c r="D28" s="35" t="s">
        <v>29</v>
      </c>
      <c r="E28" s="45"/>
      <c r="F28" s="50">
        <v>400</v>
      </c>
      <c r="G28" s="51"/>
      <c r="H28" s="36">
        <f t="shared" si="0"/>
        <v>3600</v>
      </c>
      <c r="I28" s="27">
        <v>600</v>
      </c>
      <c r="J28" s="27">
        <f t="shared" si="1"/>
        <v>5400</v>
      </c>
      <c r="M28" s="8"/>
    </row>
    <row r="29" spans="1:13" x14ac:dyDescent="0.25">
      <c r="A29" s="43">
        <v>26</v>
      </c>
      <c r="B29" s="10" t="s">
        <v>51</v>
      </c>
      <c r="C29" s="54">
        <v>120</v>
      </c>
      <c r="D29" s="35" t="s">
        <v>28</v>
      </c>
      <c r="E29" s="45"/>
      <c r="F29" s="50">
        <v>8</v>
      </c>
      <c r="G29" s="51"/>
      <c r="H29" s="36">
        <f t="shared" si="0"/>
        <v>960</v>
      </c>
      <c r="I29" s="27">
        <v>20</v>
      </c>
      <c r="J29" s="27">
        <f t="shared" si="1"/>
        <v>2400</v>
      </c>
      <c r="M29" s="8"/>
    </row>
    <row r="30" spans="1:13" x14ac:dyDescent="0.25">
      <c r="A30" s="42">
        <v>27</v>
      </c>
      <c r="B30" s="10" t="s">
        <v>37</v>
      </c>
      <c r="C30" s="54">
        <v>4543</v>
      </c>
      <c r="D30" s="35" t="s">
        <v>146</v>
      </c>
      <c r="E30" s="45"/>
      <c r="F30" s="50">
        <v>2.35</v>
      </c>
      <c r="G30" s="51"/>
      <c r="H30" s="36">
        <f t="shared" si="0"/>
        <v>10676.050000000001</v>
      </c>
      <c r="I30" s="27">
        <v>1.59</v>
      </c>
      <c r="J30" s="27">
        <f t="shared" si="1"/>
        <v>7223.3700000000008</v>
      </c>
      <c r="M30" s="8"/>
    </row>
    <row r="31" spans="1:13" x14ac:dyDescent="0.25">
      <c r="A31" s="42">
        <v>28</v>
      </c>
      <c r="B31" s="10" t="s">
        <v>52</v>
      </c>
      <c r="C31" s="54">
        <v>12</v>
      </c>
      <c r="D31" s="35" t="s">
        <v>29</v>
      </c>
      <c r="E31" s="45"/>
      <c r="F31" s="50">
        <v>100</v>
      </c>
      <c r="G31" s="51"/>
      <c r="H31" s="36">
        <f t="shared" si="0"/>
        <v>1200</v>
      </c>
      <c r="I31" s="27">
        <v>200</v>
      </c>
      <c r="J31" s="27">
        <f t="shared" si="1"/>
        <v>2400</v>
      </c>
      <c r="M31" s="8"/>
    </row>
    <row r="32" spans="1:13" x14ac:dyDescent="0.25">
      <c r="A32" s="42">
        <v>29</v>
      </c>
      <c r="B32" s="10" t="s">
        <v>36</v>
      </c>
      <c r="C32" s="54">
        <v>24</v>
      </c>
      <c r="D32" s="35" t="s">
        <v>29</v>
      </c>
      <c r="E32" s="45"/>
      <c r="F32" s="50">
        <v>845.39</v>
      </c>
      <c r="G32" s="51"/>
      <c r="H32" s="36">
        <f t="shared" si="0"/>
        <v>20289.36</v>
      </c>
      <c r="I32" s="27">
        <v>700</v>
      </c>
      <c r="J32" s="27">
        <f t="shared" si="1"/>
        <v>16800</v>
      </c>
      <c r="M32" s="8"/>
    </row>
    <row r="33" spans="1:13" x14ac:dyDescent="0.25">
      <c r="A33" s="43">
        <v>30</v>
      </c>
      <c r="B33" s="10" t="s">
        <v>76</v>
      </c>
      <c r="C33" s="54">
        <v>1494</v>
      </c>
      <c r="D33" s="35" t="s">
        <v>28</v>
      </c>
      <c r="E33" s="45"/>
      <c r="F33" s="50">
        <v>10.61</v>
      </c>
      <c r="G33" s="51"/>
      <c r="H33" s="36">
        <f t="shared" si="0"/>
        <v>15851.339999999998</v>
      </c>
      <c r="I33" s="27">
        <v>18</v>
      </c>
      <c r="J33" s="27">
        <f t="shared" si="1"/>
        <v>26892</v>
      </c>
      <c r="M33" s="8"/>
    </row>
    <row r="34" spans="1:13" x14ac:dyDescent="0.25">
      <c r="A34" s="42">
        <v>31</v>
      </c>
      <c r="B34" s="10" t="s">
        <v>53</v>
      </c>
      <c r="C34" s="54">
        <v>1</v>
      </c>
      <c r="D34" s="35" t="s">
        <v>27</v>
      </c>
      <c r="E34" s="45"/>
      <c r="F34" s="50">
        <v>4253.46</v>
      </c>
      <c r="G34" s="51"/>
      <c r="H34" s="36">
        <f t="shared" si="0"/>
        <v>4253.46</v>
      </c>
      <c r="I34" s="27">
        <v>12000</v>
      </c>
      <c r="J34" s="27">
        <f t="shared" si="1"/>
        <v>12000</v>
      </c>
      <c r="M34" s="8"/>
    </row>
    <row r="35" spans="1:13" x14ac:dyDescent="0.25">
      <c r="A35" s="42">
        <v>32</v>
      </c>
      <c r="B35" s="11" t="s">
        <v>38</v>
      </c>
      <c r="C35" s="54">
        <v>2041</v>
      </c>
      <c r="D35" s="35" t="s">
        <v>0</v>
      </c>
      <c r="E35" s="45"/>
      <c r="F35" s="52">
        <v>5.5</v>
      </c>
      <c r="G35" s="53"/>
      <c r="H35" s="36">
        <f t="shared" si="0"/>
        <v>11225.5</v>
      </c>
      <c r="I35" s="27">
        <v>7.4</v>
      </c>
      <c r="J35" s="27">
        <f t="shared" si="1"/>
        <v>15103.400000000001</v>
      </c>
      <c r="M35" s="8"/>
    </row>
    <row r="36" spans="1:13" x14ac:dyDescent="0.25">
      <c r="A36" s="42">
        <v>33</v>
      </c>
      <c r="B36" s="11" t="s">
        <v>77</v>
      </c>
      <c r="C36" s="54">
        <v>88</v>
      </c>
      <c r="D36" s="35" t="s">
        <v>0</v>
      </c>
      <c r="E36" s="45"/>
      <c r="F36" s="50">
        <v>80</v>
      </c>
      <c r="G36" s="51"/>
      <c r="H36" s="36">
        <f t="shared" si="0"/>
        <v>7040</v>
      </c>
      <c r="I36" s="27">
        <v>140</v>
      </c>
      <c r="J36" s="27">
        <f t="shared" ref="J36:J67" si="3">I36*C36</f>
        <v>12320</v>
      </c>
      <c r="M36" s="8"/>
    </row>
    <row r="37" spans="1:13" x14ac:dyDescent="0.25">
      <c r="A37" s="43">
        <v>34</v>
      </c>
      <c r="B37" s="11" t="s">
        <v>78</v>
      </c>
      <c r="C37" s="54">
        <v>2244</v>
      </c>
      <c r="D37" s="35" t="s">
        <v>0</v>
      </c>
      <c r="E37" s="45"/>
      <c r="F37" s="50">
        <v>81.2</v>
      </c>
      <c r="G37" s="51"/>
      <c r="H37" s="36">
        <f t="shared" si="0"/>
        <v>182212.80000000002</v>
      </c>
      <c r="I37" s="27">
        <v>121</v>
      </c>
      <c r="J37" s="27">
        <f t="shared" si="3"/>
        <v>271524</v>
      </c>
      <c r="M37" s="8"/>
    </row>
    <row r="38" spans="1:13" x14ac:dyDescent="0.25">
      <c r="A38" s="42">
        <v>35</v>
      </c>
      <c r="B38" s="11" t="s">
        <v>79</v>
      </c>
      <c r="C38" s="54">
        <v>659</v>
      </c>
      <c r="D38" s="35" t="s">
        <v>28</v>
      </c>
      <c r="E38" s="45"/>
      <c r="F38" s="50">
        <v>12.53</v>
      </c>
      <c r="G38" s="51"/>
      <c r="H38" s="36">
        <f t="shared" si="0"/>
        <v>8257.27</v>
      </c>
      <c r="I38" s="27">
        <v>21</v>
      </c>
      <c r="J38" s="27">
        <f t="shared" si="3"/>
        <v>13839</v>
      </c>
      <c r="M38" s="8"/>
    </row>
    <row r="39" spans="1:13" x14ac:dyDescent="0.25">
      <c r="A39" s="42">
        <v>36</v>
      </c>
      <c r="B39" s="11" t="s">
        <v>80</v>
      </c>
      <c r="C39" s="54">
        <v>205</v>
      </c>
      <c r="D39" s="35" t="s">
        <v>28</v>
      </c>
      <c r="E39" s="45"/>
      <c r="F39" s="50">
        <v>13.95</v>
      </c>
      <c r="G39" s="51"/>
      <c r="H39" s="36">
        <f t="shared" si="0"/>
        <v>2859.75</v>
      </c>
      <c r="I39" s="27">
        <v>17</v>
      </c>
      <c r="J39" s="27">
        <f t="shared" si="3"/>
        <v>3485</v>
      </c>
      <c r="M39" s="8"/>
    </row>
    <row r="40" spans="1:13" x14ac:dyDescent="0.25">
      <c r="A40" s="42">
        <v>37</v>
      </c>
      <c r="B40" s="11" t="s">
        <v>81</v>
      </c>
      <c r="C40" s="54">
        <v>195</v>
      </c>
      <c r="D40" s="35" t="s">
        <v>28</v>
      </c>
      <c r="E40" s="45"/>
      <c r="F40" s="50">
        <v>23</v>
      </c>
      <c r="G40" s="51"/>
      <c r="H40" s="36">
        <f t="shared" si="0"/>
        <v>4485</v>
      </c>
      <c r="I40" s="27">
        <v>23</v>
      </c>
      <c r="J40" s="27">
        <f t="shared" si="3"/>
        <v>4485</v>
      </c>
      <c r="M40" s="8"/>
    </row>
    <row r="41" spans="1:13" x14ac:dyDescent="0.25">
      <c r="A41" s="43">
        <v>38</v>
      </c>
      <c r="B41" s="11" t="s">
        <v>82</v>
      </c>
      <c r="C41" s="54">
        <v>66</v>
      </c>
      <c r="D41" s="35" t="s">
        <v>28</v>
      </c>
      <c r="E41" s="45"/>
      <c r="F41" s="50">
        <v>20.260000000000002</v>
      </c>
      <c r="G41" s="51"/>
      <c r="H41" s="36">
        <f t="shared" si="0"/>
        <v>1337.16</v>
      </c>
      <c r="I41" s="27">
        <v>11</v>
      </c>
      <c r="J41" s="27">
        <f t="shared" si="3"/>
        <v>726</v>
      </c>
      <c r="M41" s="8"/>
    </row>
    <row r="42" spans="1:13" x14ac:dyDescent="0.25">
      <c r="A42" s="42">
        <v>39</v>
      </c>
      <c r="B42" s="11" t="s">
        <v>83</v>
      </c>
      <c r="C42" s="54">
        <v>6179</v>
      </c>
      <c r="D42" s="35" t="s">
        <v>28</v>
      </c>
      <c r="E42" s="45"/>
      <c r="F42" s="50">
        <v>6</v>
      </c>
      <c r="G42" s="51"/>
      <c r="H42" s="36">
        <f t="shared" si="0"/>
        <v>37074</v>
      </c>
      <c r="I42" s="27">
        <v>4</v>
      </c>
      <c r="J42" s="27">
        <f t="shared" si="3"/>
        <v>24716</v>
      </c>
      <c r="M42" s="8"/>
    </row>
    <row r="43" spans="1:13" ht="15" customHeight="1" x14ac:dyDescent="0.25">
      <c r="A43" s="42">
        <v>40</v>
      </c>
      <c r="B43" s="11" t="s">
        <v>84</v>
      </c>
      <c r="C43" s="54">
        <v>28</v>
      </c>
      <c r="D43" s="35" t="s">
        <v>0</v>
      </c>
      <c r="E43" s="45"/>
      <c r="F43" s="50">
        <v>120</v>
      </c>
      <c r="G43" s="51"/>
      <c r="H43" s="36">
        <f t="shared" si="0"/>
        <v>3360</v>
      </c>
      <c r="I43" s="27">
        <v>140</v>
      </c>
      <c r="J43" s="27">
        <f t="shared" si="3"/>
        <v>3920</v>
      </c>
      <c r="M43" s="8"/>
    </row>
    <row r="44" spans="1:13" x14ac:dyDescent="0.25">
      <c r="A44" s="42">
        <v>41</v>
      </c>
      <c r="B44" s="11" t="s">
        <v>85</v>
      </c>
      <c r="C44" s="54">
        <v>185</v>
      </c>
      <c r="D44" s="35" t="s">
        <v>29</v>
      </c>
      <c r="E44" s="45"/>
      <c r="F44" s="50">
        <v>10</v>
      </c>
      <c r="G44" s="51"/>
      <c r="H44" s="36">
        <f t="shared" si="0"/>
        <v>1850</v>
      </c>
      <c r="I44" s="27">
        <v>7</v>
      </c>
      <c r="J44" s="27">
        <f t="shared" si="3"/>
        <v>1295</v>
      </c>
      <c r="M44" s="8"/>
    </row>
    <row r="45" spans="1:13" x14ac:dyDescent="0.25">
      <c r="A45" s="43">
        <v>42</v>
      </c>
      <c r="B45" s="11" t="s">
        <v>86</v>
      </c>
      <c r="C45" s="54">
        <v>1</v>
      </c>
      <c r="D45" s="35" t="s">
        <v>27</v>
      </c>
      <c r="E45" s="45"/>
      <c r="F45" s="50">
        <v>12000</v>
      </c>
      <c r="G45" s="51"/>
      <c r="H45" s="36">
        <f t="shared" si="0"/>
        <v>12000</v>
      </c>
      <c r="I45" s="28">
        <v>4000</v>
      </c>
      <c r="J45" s="27">
        <f t="shared" si="3"/>
        <v>4000</v>
      </c>
      <c r="M45" s="8"/>
    </row>
    <row r="46" spans="1:13" x14ac:dyDescent="0.25">
      <c r="A46" s="42">
        <v>43</v>
      </c>
      <c r="B46" s="11" t="s">
        <v>87</v>
      </c>
      <c r="C46" s="54">
        <v>32</v>
      </c>
      <c r="D46" s="35" t="s">
        <v>28</v>
      </c>
      <c r="E46" s="45"/>
      <c r="F46" s="50">
        <v>30</v>
      </c>
      <c r="G46" s="51"/>
      <c r="H46" s="36">
        <f t="shared" si="0"/>
        <v>960</v>
      </c>
      <c r="I46" s="28">
        <v>48</v>
      </c>
      <c r="J46" s="27">
        <f t="shared" si="3"/>
        <v>1536</v>
      </c>
      <c r="M46" s="8"/>
    </row>
    <row r="47" spans="1:13" x14ac:dyDescent="0.25">
      <c r="A47" s="42">
        <v>44</v>
      </c>
      <c r="B47" s="11" t="s">
        <v>88</v>
      </c>
      <c r="C47" s="54">
        <v>705</v>
      </c>
      <c r="D47" s="35" t="s">
        <v>28</v>
      </c>
      <c r="E47" s="45"/>
      <c r="F47" s="50">
        <v>30</v>
      </c>
      <c r="G47" s="51"/>
      <c r="H47" s="36">
        <f t="shared" si="0"/>
        <v>21150</v>
      </c>
      <c r="I47" s="28">
        <v>42</v>
      </c>
      <c r="J47" s="27">
        <f t="shared" si="3"/>
        <v>29610</v>
      </c>
      <c r="M47" s="8"/>
    </row>
    <row r="48" spans="1:13" x14ac:dyDescent="0.25">
      <c r="A48" s="42">
        <v>45</v>
      </c>
      <c r="B48" s="11" t="s">
        <v>89</v>
      </c>
      <c r="C48" s="54">
        <v>70</v>
      </c>
      <c r="D48" s="35" t="s">
        <v>28</v>
      </c>
      <c r="E48" s="45"/>
      <c r="F48" s="50">
        <v>27.68</v>
      </c>
      <c r="G48" s="51"/>
      <c r="H48" s="36">
        <f t="shared" si="0"/>
        <v>1937.6</v>
      </c>
      <c r="I48" s="28">
        <v>42</v>
      </c>
      <c r="J48" s="27">
        <f t="shared" si="3"/>
        <v>2940</v>
      </c>
      <c r="M48" s="8"/>
    </row>
    <row r="49" spans="1:13" x14ac:dyDescent="0.25">
      <c r="A49" s="43">
        <v>46</v>
      </c>
      <c r="B49" s="11" t="s">
        <v>90</v>
      </c>
      <c r="C49" s="54">
        <v>14221</v>
      </c>
      <c r="D49" s="35" t="s">
        <v>2</v>
      </c>
      <c r="E49" s="45"/>
      <c r="F49" s="50">
        <v>31.5</v>
      </c>
      <c r="G49" s="51"/>
      <c r="H49" s="36">
        <f t="shared" si="0"/>
        <v>447961.5</v>
      </c>
      <c r="I49" s="28">
        <v>28</v>
      </c>
      <c r="J49" s="27">
        <f t="shared" si="3"/>
        <v>398188</v>
      </c>
      <c r="M49" s="8"/>
    </row>
    <row r="50" spans="1:13" ht="30" x14ac:dyDescent="0.25">
      <c r="A50" s="42">
        <v>47</v>
      </c>
      <c r="B50" s="11" t="s">
        <v>91</v>
      </c>
      <c r="C50" s="54">
        <v>459</v>
      </c>
      <c r="D50" s="35" t="s">
        <v>2</v>
      </c>
      <c r="E50" s="45"/>
      <c r="F50" s="50">
        <v>35</v>
      </c>
      <c r="G50" s="51"/>
      <c r="H50" s="36">
        <f t="shared" si="0"/>
        <v>16065</v>
      </c>
      <c r="I50" s="28">
        <v>38</v>
      </c>
      <c r="J50" s="27">
        <f t="shared" si="3"/>
        <v>17442</v>
      </c>
      <c r="M50" s="8"/>
    </row>
    <row r="51" spans="1:13" ht="30" x14ac:dyDescent="0.25">
      <c r="A51" s="42">
        <v>48</v>
      </c>
      <c r="B51" s="11" t="s">
        <v>92</v>
      </c>
      <c r="C51" s="54">
        <v>1954</v>
      </c>
      <c r="D51" s="35" t="s">
        <v>2</v>
      </c>
      <c r="E51" s="45"/>
      <c r="F51" s="50">
        <v>35</v>
      </c>
      <c r="G51" s="51"/>
      <c r="H51" s="36">
        <f t="shared" si="0"/>
        <v>68390</v>
      </c>
      <c r="I51" s="28">
        <v>30</v>
      </c>
      <c r="J51" s="27">
        <f t="shared" si="3"/>
        <v>58620</v>
      </c>
      <c r="M51" s="8"/>
    </row>
    <row r="52" spans="1:13" x14ac:dyDescent="0.25">
      <c r="A52" s="42">
        <v>49</v>
      </c>
      <c r="B52" s="11" t="s">
        <v>39</v>
      </c>
      <c r="C52" s="54">
        <v>1326</v>
      </c>
      <c r="D52" s="35" t="s">
        <v>2</v>
      </c>
      <c r="E52" s="45"/>
      <c r="F52" s="50">
        <v>4.78</v>
      </c>
      <c r="G52" s="51"/>
      <c r="H52" s="36">
        <f t="shared" si="0"/>
        <v>6338.2800000000007</v>
      </c>
      <c r="I52" s="28">
        <v>8</v>
      </c>
      <c r="J52" s="27">
        <f t="shared" si="3"/>
        <v>10608</v>
      </c>
      <c r="M52" s="8"/>
    </row>
    <row r="53" spans="1:13" x14ac:dyDescent="0.25">
      <c r="A53" s="43">
        <v>50</v>
      </c>
      <c r="B53" s="11" t="s">
        <v>93</v>
      </c>
      <c r="C53" s="54">
        <v>10</v>
      </c>
      <c r="D53" s="35" t="s">
        <v>29</v>
      </c>
      <c r="E53" s="45"/>
      <c r="F53" s="50">
        <v>35.29</v>
      </c>
      <c r="G53" s="51"/>
      <c r="H53" s="36">
        <f t="shared" si="0"/>
        <v>352.9</v>
      </c>
      <c r="I53" s="28">
        <v>75</v>
      </c>
      <c r="J53" s="27">
        <f t="shared" si="3"/>
        <v>750</v>
      </c>
      <c r="M53" s="8"/>
    </row>
    <row r="54" spans="1:13" x14ac:dyDescent="0.25">
      <c r="A54" s="42">
        <v>51</v>
      </c>
      <c r="B54" s="11" t="s">
        <v>14</v>
      </c>
      <c r="C54" s="54">
        <v>333</v>
      </c>
      <c r="D54" s="35" t="s">
        <v>28</v>
      </c>
      <c r="E54" s="45"/>
      <c r="F54" s="50">
        <v>6.36</v>
      </c>
      <c r="G54" s="51"/>
      <c r="H54" s="36">
        <f t="shared" si="0"/>
        <v>2117.88</v>
      </c>
      <c r="I54" s="28">
        <v>7.5</v>
      </c>
      <c r="J54" s="27">
        <f t="shared" si="3"/>
        <v>2497.5</v>
      </c>
      <c r="M54" s="8"/>
    </row>
    <row r="55" spans="1:13" x14ac:dyDescent="0.25">
      <c r="A55" s="42">
        <v>52</v>
      </c>
      <c r="B55" s="11" t="s">
        <v>40</v>
      </c>
      <c r="C55" s="54">
        <v>24</v>
      </c>
      <c r="D55" s="35" t="s">
        <v>29</v>
      </c>
      <c r="E55" s="45"/>
      <c r="F55" s="50">
        <v>14.85</v>
      </c>
      <c r="G55" s="51"/>
      <c r="H55" s="36">
        <f t="shared" si="0"/>
        <v>356.4</v>
      </c>
      <c r="I55" s="28">
        <v>25</v>
      </c>
      <c r="J55" s="27">
        <f t="shared" si="3"/>
        <v>600</v>
      </c>
      <c r="M55" s="8"/>
    </row>
    <row r="56" spans="1:13" x14ac:dyDescent="0.25">
      <c r="A56" s="42">
        <v>53</v>
      </c>
      <c r="B56" s="11" t="s">
        <v>15</v>
      </c>
      <c r="C56" s="54">
        <v>76</v>
      </c>
      <c r="D56" s="35" t="s">
        <v>2</v>
      </c>
      <c r="E56" s="45"/>
      <c r="F56" s="50">
        <v>15.9</v>
      </c>
      <c r="G56" s="51"/>
      <c r="H56" s="36">
        <f t="shared" si="0"/>
        <v>1208.4000000000001</v>
      </c>
      <c r="I56" s="28">
        <v>22</v>
      </c>
      <c r="J56" s="27">
        <f t="shared" si="3"/>
        <v>1672</v>
      </c>
      <c r="M56" s="8"/>
    </row>
    <row r="57" spans="1:13" x14ac:dyDescent="0.25">
      <c r="A57" s="43">
        <v>54</v>
      </c>
      <c r="B57" s="11" t="s">
        <v>16</v>
      </c>
      <c r="C57" s="54">
        <v>97</v>
      </c>
      <c r="D57" s="35" t="s">
        <v>2</v>
      </c>
      <c r="E57" s="45"/>
      <c r="F57" s="50">
        <v>18.37</v>
      </c>
      <c r="G57" s="51"/>
      <c r="H57" s="36">
        <f t="shared" si="0"/>
        <v>1781.89</v>
      </c>
      <c r="I57" s="28">
        <v>22</v>
      </c>
      <c r="J57" s="27">
        <f t="shared" si="3"/>
        <v>2134</v>
      </c>
      <c r="M57" s="8"/>
    </row>
    <row r="58" spans="1:13" x14ac:dyDescent="0.25">
      <c r="A58" s="42">
        <v>55</v>
      </c>
      <c r="B58" s="11" t="s">
        <v>17</v>
      </c>
      <c r="C58" s="54">
        <v>200</v>
      </c>
      <c r="D58" s="35" t="s">
        <v>28</v>
      </c>
      <c r="E58" s="45"/>
      <c r="F58" s="50">
        <v>6.25</v>
      </c>
      <c r="G58" s="51"/>
      <c r="H58" s="36">
        <f t="shared" si="0"/>
        <v>1250</v>
      </c>
      <c r="I58" s="28">
        <v>5.95</v>
      </c>
      <c r="J58" s="27">
        <f t="shared" si="3"/>
        <v>1190</v>
      </c>
      <c r="M58" s="8"/>
    </row>
    <row r="59" spans="1:13" x14ac:dyDescent="0.25">
      <c r="A59" s="42">
        <v>56</v>
      </c>
      <c r="B59" s="11" t="s">
        <v>18</v>
      </c>
      <c r="C59" s="54">
        <v>39</v>
      </c>
      <c r="D59" s="35" t="s">
        <v>28</v>
      </c>
      <c r="E59" s="45"/>
      <c r="F59" s="50">
        <v>9.4700000000000006</v>
      </c>
      <c r="G59" s="51"/>
      <c r="H59" s="36">
        <f t="shared" si="0"/>
        <v>369.33000000000004</v>
      </c>
      <c r="I59" s="28">
        <v>8</v>
      </c>
      <c r="J59" s="27">
        <f t="shared" si="3"/>
        <v>312</v>
      </c>
      <c r="M59" s="8"/>
    </row>
    <row r="60" spans="1:13" x14ac:dyDescent="0.25">
      <c r="A60" s="42">
        <v>57</v>
      </c>
      <c r="B60" s="11" t="s">
        <v>94</v>
      </c>
      <c r="C60" s="54">
        <v>200</v>
      </c>
      <c r="D60" s="35" t="s">
        <v>28</v>
      </c>
      <c r="E60" s="45"/>
      <c r="F60" s="50">
        <v>5</v>
      </c>
      <c r="G60" s="51"/>
      <c r="H60" s="36">
        <f t="shared" si="0"/>
        <v>1000</v>
      </c>
      <c r="I60" s="28">
        <v>3</v>
      </c>
      <c r="J60" s="27">
        <f t="shared" si="3"/>
        <v>600</v>
      </c>
      <c r="M60" s="8"/>
    </row>
    <row r="61" spans="1:13" x14ac:dyDescent="0.25">
      <c r="A61" s="43">
        <v>58</v>
      </c>
      <c r="B61" s="11" t="s">
        <v>95</v>
      </c>
      <c r="C61" s="54">
        <v>39</v>
      </c>
      <c r="D61" s="35" t="s">
        <v>28</v>
      </c>
      <c r="E61" s="45"/>
      <c r="F61" s="50">
        <v>6</v>
      </c>
      <c r="G61" s="51"/>
      <c r="H61" s="36">
        <f t="shared" si="0"/>
        <v>234</v>
      </c>
      <c r="I61" s="28">
        <v>10</v>
      </c>
      <c r="J61" s="27">
        <f t="shared" si="3"/>
        <v>390</v>
      </c>
      <c r="M61" s="8"/>
    </row>
    <row r="62" spans="1:13" x14ac:dyDescent="0.25">
      <c r="A62" s="42">
        <v>59</v>
      </c>
      <c r="B62" s="11" t="s">
        <v>96</v>
      </c>
      <c r="C62" s="54">
        <v>7</v>
      </c>
      <c r="D62" s="35" t="s">
        <v>29</v>
      </c>
      <c r="E62" s="45"/>
      <c r="F62" s="50">
        <v>213.46</v>
      </c>
      <c r="G62" s="51"/>
      <c r="H62" s="36">
        <f t="shared" si="0"/>
        <v>1494.22</v>
      </c>
      <c r="I62" s="28">
        <v>90</v>
      </c>
      <c r="J62" s="27">
        <f t="shared" si="3"/>
        <v>630</v>
      </c>
      <c r="M62" s="8"/>
    </row>
    <row r="63" spans="1:13" x14ac:dyDescent="0.25">
      <c r="A63" s="42">
        <v>60</v>
      </c>
      <c r="B63" s="11" t="s">
        <v>41</v>
      </c>
      <c r="C63" s="54">
        <v>20</v>
      </c>
      <c r="D63" s="35" t="s">
        <v>29</v>
      </c>
      <c r="E63" s="45"/>
      <c r="F63" s="50">
        <v>66.459999999999994</v>
      </c>
      <c r="G63" s="51"/>
      <c r="H63" s="36">
        <f t="shared" si="0"/>
        <v>1329.1999999999998</v>
      </c>
      <c r="I63" s="28">
        <v>85</v>
      </c>
      <c r="J63" s="27">
        <f t="shared" si="3"/>
        <v>1700</v>
      </c>
      <c r="M63" s="8"/>
    </row>
    <row r="64" spans="1:13" x14ac:dyDescent="0.25">
      <c r="A64" s="42">
        <v>61</v>
      </c>
      <c r="B64" s="11" t="s">
        <v>42</v>
      </c>
      <c r="C64" s="54">
        <v>20</v>
      </c>
      <c r="D64" s="35" t="s">
        <v>29</v>
      </c>
      <c r="E64" s="45"/>
      <c r="F64" s="50">
        <v>2.75</v>
      </c>
      <c r="G64" s="51"/>
      <c r="H64" s="36">
        <f t="shared" si="0"/>
        <v>55</v>
      </c>
      <c r="I64" s="28">
        <v>0.01</v>
      </c>
      <c r="J64" s="27">
        <f t="shared" si="3"/>
        <v>0.2</v>
      </c>
      <c r="M64" s="8"/>
    </row>
    <row r="65" spans="1:13" x14ac:dyDescent="0.25">
      <c r="A65" s="43">
        <v>62</v>
      </c>
      <c r="B65" s="11" t="s">
        <v>19</v>
      </c>
      <c r="C65" s="54">
        <v>20</v>
      </c>
      <c r="D65" s="35" t="s">
        <v>29</v>
      </c>
      <c r="E65" s="45"/>
      <c r="F65" s="52">
        <v>159</v>
      </c>
      <c r="G65" s="53"/>
      <c r="H65" s="36">
        <f t="shared" si="0"/>
        <v>3180</v>
      </c>
      <c r="I65" s="28">
        <v>150</v>
      </c>
      <c r="J65" s="27">
        <f t="shared" si="3"/>
        <v>3000</v>
      </c>
      <c r="M65" s="8"/>
    </row>
    <row r="66" spans="1:13" x14ac:dyDescent="0.25">
      <c r="A66" s="42">
        <v>63</v>
      </c>
      <c r="B66" s="11" t="s">
        <v>43</v>
      </c>
      <c r="C66" s="54">
        <v>100</v>
      </c>
      <c r="D66" s="35" t="s">
        <v>28</v>
      </c>
      <c r="E66" s="45"/>
      <c r="F66" s="50">
        <v>16.63</v>
      </c>
      <c r="G66" s="51"/>
      <c r="H66" s="36">
        <f t="shared" si="0"/>
        <v>1663</v>
      </c>
      <c r="I66" s="28">
        <v>35</v>
      </c>
      <c r="J66" s="27">
        <f t="shared" si="3"/>
        <v>3500</v>
      </c>
      <c r="M66" s="8"/>
    </row>
    <row r="67" spans="1:13" x14ac:dyDescent="0.25">
      <c r="A67" s="42">
        <v>64</v>
      </c>
      <c r="B67" s="11" t="s">
        <v>97</v>
      </c>
      <c r="C67" s="54">
        <v>2</v>
      </c>
      <c r="D67" s="35" t="s">
        <v>29</v>
      </c>
      <c r="E67" s="45"/>
      <c r="F67" s="50">
        <v>602.64</v>
      </c>
      <c r="G67" s="51"/>
      <c r="H67" s="36">
        <f t="shared" si="0"/>
        <v>1205.28</v>
      </c>
      <c r="I67" s="28">
        <v>600</v>
      </c>
      <c r="J67" s="27">
        <f t="shared" si="3"/>
        <v>1200</v>
      </c>
      <c r="M67" s="8"/>
    </row>
    <row r="68" spans="1:13" x14ac:dyDescent="0.25">
      <c r="A68" s="42">
        <v>65</v>
      </c>
      <c r="B68" s="11" t="s">
        <v>98</v>
      </c>
      <c r="C68" s="54">
        <v>2</v>
      </c>
      <c r="D68" s="35" t="s">
        <v>29</v>
      </c>
      <c r="E68" s="45"/>
      <c r="F68" s="50">
        <v>51.65</v>
      </c>
      <c r="G68" s="51"/>
      <c r="H68" s="36">
        <f t="shared" si="0"/>
        <v>103.3</v>
      </c>
      <c r="I68" s="28">
        <v>0.01</v>
      </c>
      <c r="J68" s="27">
        <f t="shared" ref="J68:J99" si="4">I68*C68</f>
        <v>0.02</v>
      </c>
      <c r="M68" s="8"/>
    </row>
    <row r="69" spans="1:13" x14ac:dyDescent="0.25">
      <c r="A69" s="43">
        <v>66</v>
      </c>
      <c r="B69" s="11" t="s">
        <v>10</v>
      </c>
      <c r="C69" s="54">
        <v>1</v>
      </c>
      <c r="D69" s="35" t="s">
        <v>27</v>
      </c>
      <c r="E69" s="45"/>
      <c r="F69" s="50">
        <v>64203.14</v>
      </c>
      <c r="G69" s="51"/>
      <c r="H69" s="36">
        <f t="shared" ref="H69:H130" si="5">F69*C69</f>
        <v>64203.14</v>
      </c>
      <c r="I69" s="28">
        <v>158000</v>
      </c>
      <c r="J69" s="27">
        <f t="shared" si="4"/>
        <v>158000</v>
      </c>
      <c r="M69" s="8"/>
    </row>
    <row r="70" spans="1:13" ht="15" customHeight="1" x14ac:dyDescent="0.25">
      <c r="A70" s="42">
        <v>67</v>
      </c>
      <c r="B70" s="11" t="s">
        <v>99</v>
      </c>
      <c r="C70" s="54">
        <v>2</v>
      </c>
      <c r="D70" s="35" t="s">
        <v>29</v>
      </c>
      <c r="E70" s="45"/>
      <c r="F70" s="50">
        <v>2603.06</v>
      </c>
      <c r="G70" s="51"/>
      <c r="H70" s="36">
        <f t="shared" si="5"/>
        <v>5206.12</v>
      </c>
      <c r="I70" s="28">
        <v>4000</v>
      </c>
      <c r="J70" s="27">
        <f t="shared" si="4"/>
        <v>8000</v>
      </c>
      <c r="M70" s="8"/>
    </row>
    <row r="71" spans="1:13" x14ac:dyDescent="0.25">
      <c r="A71" s="42">
        <v>68</v>
      </c>
      <c r="B71" s="11" t="s">
        <v>100</v>
      </c>
      <c r="C71" s="54">
        <v>100</v>
      </c>
      <c r="D71" s="35" t="s">
        <v>29</v>
      </c>
      <c r="E71" s="45"/>
      <c r="F71" s="50">
        <v>31.37</v>
      </c>
      <c r="G71" s="51"/>
      <c r="H71" s="36">
        <f t="shared" si="5"/>
        <v>3137</v>
      </c>
      <c r="I71" s="28">
        <v>25</v>
      </c>
      <c r="J71" s="27">
        <f t="shared" si="4"/>
        <v>2500</v>
      </c>
      <c r="M71" s="8"/>
    </row>
    <row r="72" spans="1:13" x14ac:dyDescent="0.25">
      <c r="A72" s="42">
        <v>69</v>
      </c>
      <c r="B72" s="11" t="s">
        <v>101</v>
      </c>
      <c r="C72" s="54">
        <v>100</v>
      </c>
      <c r="D72" s="35" t="s">
        <v>29</v>
      </c>
      <c r="E72" s="45"/>
      <c r="F72" s="50">
        <v>1</v>
      </c>
      <c r="G72" s="51"/>
      <c r="H72" s="36">
        <f t="shared" si="5"/>
        <v>100</v>
      </c>
      <c r="I72" s="28">
        <v>0.01</v>
      </c>
      <c r="J72" s="27">
        <f t="shared" si="4"/>
        <v>1</v>
      </c>
      <c r="M72" s="8"/>
    </row>
    <row r="73" spans="1:13" x14ac:dyDescent="0.25">
      <c r="A73" s="43">
        <v>70</v>
      </c>
      <c r="B73" s="11" t="s">
        <v>102</v>
      </c>
      <c r="C73" s="54">
        <v>10</v>
      </c>
      <c r="D73" s="35" t="s">
        <v>29</v>
      </c>
      <c r="E73" s="45"/>
      <c r="F73" s="52">
        <v>46.49</v>
      </c>
      <c r="G73" s="53"/>
      <c r="H73" s="36">
        <f t="shared" si="5"/>
        <v>464.90000000000003</v>
      </c>
      <c r="I73" s="28">
        <v>25</v>
      </c>
      <c r="J73" s="27">
        <f t="shared" si="4"/>
        <v>250</v>
      </c>
      <c r="M73" s="8"/>
    </row>
    <row r="74" spans="1:13" ht="30" x14ac:dyDescent="0.25">
      <c r="A74" s="42">
        <v>71</v>
      </c>
      <c r="B74" s="11" t="s">
        <v>103</v>
      </c>
      <c r="C74" s="54">
        <v>5</v>
      </c>
      <c r="D74" s="35" t="s">
        <v>29</v>
      </c>
      <c r="E74" s="45"/>
      <c r="F74" s="50">
        <v>1769.1</v>
      </c>
      <c r="G74" s="51"/>
      <c r="H74" s="36">
        <f t="shared" si="5"/>
        <v>8845.5</v>
      </c>
      <c r="I74" s="28">
        <v>5500</v>
      </c>
      <c r="J74" s="27">
        <f t="shared" si="4"/>
        <v>27500</v>
      </c>
      <c r="M74" s="8"/>
    </row>
    <row r="75" spans="1:13" ht="30" x14ac:dyDescent="0.25">
      <c r="A75" s="42">
        <v>72</v>
      </c>
      <c r="B75" s="11" t="s">
        <v>104</v>
      </c>
      <c r="C75" s="54">
        <v>5</v>
      </c>
      <c r="D75" s="35" t="s">
        <v>29</v>
      </c>
      <c r="E75" s="45"/>
      <c r="F75" s="50">
        <v>225</v>
      </c>
      <c r="G75" s="51"/>
      <c r="H75" s="36">
        <f t="shared" si="5"/>
        <v>1125</v>
      </c>
      <c r="I75" s="28">
        <v>0.01</v>
      </c>
      <c r="J75" s="27">
        <f t="shared" si="4"/>
        <v>0.05</v>
      </c>
      <c r="M75" s="8"/>
    </row>
    <row r="76" spans="1:13" x14ac:dyDescent="0.25">
      <c r="A76" s="42">
        <v>73</v>
      </c>
      <c r="B76" s="11" t="s">
        <v>20</v>
      </c>
      <c r="C76" s="54">
        <v>805</v>
      </c>
      <c r="D76" s="35" t="s">
        <v>2</v>
      </c>
      <c r="E76" s="45"/>
      <c r="F76" s="52">
        <v>4.63</v>
      </c>
      <c r="G76" s="53"/>
      <c r="H76" s="36">
        <f t="shared" si="5"/>
        <v>3727.15</v>
      </c>
      <c r="I76" s="28">
        <v>6</v>
      </c>
      <c r="J76" s="27">
        <f t="shared" si="4"/>
        <v>4830</v>
      </c>
      <c r="M76" s="8"/>
    </row>
    <row r="77" spans="1:13" x14ac:dyDescent="0.25">
      <c r="A77" s="43">
        <v>74</v>
      </c>
      <c r="B77" s="11" t="s">
        <v>21</v>
      </c>
      <c r="C77" s="54">
        <v>805</v>
      </c>
      <c r="D77" s="35" t="s">
        <v>2</v>
      </c>
      <c r="E77" s="45"/>
      <c r="F77" s="50">
        <v>0.35</v>
      </c>
      <c r="G77" s="51"/>
      <c r="H77" s="36">
        <f t="shared" si="5"/>
        <v>281.75</v>
      </c>
      <c r="I77" s="28">
        <v>0.01</v>
      </c>
      <c r="J77" s="27">
        <f t="shared" si="4"/>
        <v>8.0500000000000007</v>
      </c>
      <c r="M77" s="8"/>
    </row>
    <row r="78" spans="1:13" x14ac:dyDescent="0.25">
      <c r="A78" s="42">
        <v>75</v>
      </c>
      <c r="B78" s="11" t="s">
        <v>105</v>
      </c>
      <c r="C78" s="54">
        <v>420</v>
      </c>
      <c r="D78" s="35" t="s">
        <v>2</v>
      </c>
      <c r="E78" s="45"/>
      <c r="F78" s="50">
        <v>9.23</v>
      </c>
      <c r="G78" s="51"/>
      <c r="H78" s="36">
        <f t="shared" si="5"/>
        <v>3876.6000000000004</v>
      </c>
      <c r="I78" s="28">
        <v>12</v>
      </c>
      <c r="J78" s="27">
        <f t="shared" si="4"/>
        <v>5040</v>
      </c>
      <c r="M78" s="8"/>
    </row>
    <row r="79" spans="1:13" x14ac:dyDescent="0.25">
      <c r="A79" s="42">
        <v>76</v>
      </c>
      <c r="B79" s="11" t="s">
        <v>106</v>
      </c>
      <c r="C79" s="54">
        <v>420</v>
      </c>
      <c r="D79" s="35" t="s">
        <v>2</v>
      </c>
      <c r="E79" s="45"/>
      <c r="F79" s="50">
        <v>0.68</v>
      </c>
      <c r="G79" s="51"/>
      <c r="H79" s="36">
        <f t="shared" si="5"/>
        <v>285.60000000000002</v>
      </c>
      <c r="I79" s="28">
        <v>0.01</v>
      </c>
      <c r="J79" s="27">
        <f t="shared" si="4"/>
        <v>4.2</v>
      </c>
      <c r="M79" s="8"/>
    </row>
    <row r="80" spans="1:13" x14ac:dyDescent="0.25">
      <c r="A80" s="42">
        <v>77</v>
      </c>
      <c r="B80" s="11" t="s">
        <v>31</v>
      </c>
      <c r="C80" s="54">
        <v>1</v>
      </c>
      <c r="D80" s="35" t="s">
        <v>27</v>
      </c>
      <c r="E80" s="45"/>
      <c r="F80" s="50">
        <v>32101.57</v>
      </c>
      <c r="G80" s="51"/>
      <c r="H80" s="36">
        <f t="shared" si="5"/>
        <v>32101.57</v>
      </c>
      <c r="I80" s="28">
        <v>16000</v>
      </c>
      <c r="J80" s="27">
        <f t="shared" si="4"/>
        <v>16000</v>
      </c>
      <c r="M80" s="8"/>
    </row>
    <row r="81" spans="1:13" x14ac:dyDescent="0.25">
      <c r="A81" s="43">
        <v>78</v>
      </c>
      <c r="B81" s="11" t="s">
        <v>107</v>
      </c>
      <c r="C81" s="54">
        <v>1</v>
      </c>
      <c r="D81" s="35" t="s">
        <v>27</v>
      </c>
      <c r="E81" s="45"/>
      <c r="F81" s="50">
        <v>8516.9</v>
      </c>
      <c r="G81" s="51"/>
      <c r="H81" s="36">
        <f t="shared" si="5"/>
        <v>8516.9</v>
      </c>
      <c r="I81" s="28">
        <v>8000</v>
      </c>
      <c r="J81" s="27">
        <f t="shared" si="4"/>
        <v>8000</v>
      </c>
      <c r="M81" s="8"/>
    </row>
    <row r="82" spans="1:13" x14ac:dyDescent="0.25">
      <c r="A82" s="42">
        <v>79</v>
      </c>
      <c r="B82" s="11" t="s">
        <v>108</v>
      </c>
      <c r="C82" s="54">
        <v>1</v>
      </c>
      <c r="D82" s="35" t="s">
        <v>27</v>
      </c>
      <c r="E82" s="45"/>
      <c r="F82" s="50">
        <v>4136.78</v>
      </c>
      <c r="G82" s="51"/>
      <c r="H82" s="36">
        <f t="shared" si="5"/>
        <v>4136.78</v>
      </c>
      <c r="I82" s="28">
        <v>10575</v>
      </c>
      <c r="J82" s="27">
        <f t="shared" si="4"/>
        <v>10575</v>
      </c>
      <c r="M82" s="8"/>
    </row>
    <row r="83" spans="1:13" x14ac:dyDescent="0.25">
      <c r="A83" s="42">
        <v>80</v>
      </c>
      <c r="B83" s="11" t="s">
        <v>109</v>
      </c>
      <c r="C83" s="54">
        <v>1</v>
      </c>
      <c r="D83" s="35" t="s">
        <v>27</v>
      </c>
      <c r="E83" s="45"/>
      <c r="F83" s="50">
        <v>5110.1400000000003</v>
      </c>
      <c r="G83" s="51"/>
      <c r="H83" s="36">
        <f t="shared" si="5"/>
        <v>5110.1400000000003</v>
      </c>
      <c r="I83" s="28">
        <v>9075</v>
      </c>
      <c r="J83" s="27">
        <f t="shared" si="4"/>
        <v>9075</v>
      </c>
      <c r="M83" s="8"/>
    </row>
    <row r="84" spans="1:13" ht="15" customHeight="1" x14ac:dyDescent="0.25">
      <c r="A84" s="42">
        <v>81</v>
      </c>
      <c r="B84" s="11" t="s">
        <v>110</v>
      </c>
      <c r="C84" s="54">
        <v>20</v>
      </c>
      <c r="D84" s="35" t="s">
        <v>28</v>
      </c>
      <c r="E84" s="45"/>
      <c r="F84" s="50">
        <v>88.28</v>
      </c>
      <c r="G84" s="51"/>
      <c r="H84" s="36">
        <f t="shared" si="5"/>
        <v>1765.6</v>
      </c>
      <c r="I84" s="28">
        <v>0.01</v>
      </c>
      <c r="J84" s="27">
        <f t="shared" si="4"/>
        <v>0.2</v>
      </c>
      <c r="M84" s="8"/>
    </row>
    <row r="85" spans="1:13" x14ac:dyDescent="0.25">
      <c r="A85" s="43">
        <v>82</v>
      </c>
      <c r="B85" s="11" t="s">
        <v>111</v>
      </c>
      <c r="C85" s="54">
        <v>3</v>
      </c>
      <c r="D85" s="35" t="s">
        <v>29</v>
      </c>
      <c r="E85" s="45"/>
      <c r="F85" s="50">
        <v>400</v>
      </c>
      <c r="G85" s="51"/>
      <c r="H85" s="36">
        <f t="shared" si="5"/>
        <v>1200</v>
      </c>
      <c r="I85" s="28">
        <v>1175</v>
      </c>
      <c r="J85" s="27">
        <f t="shared" si="4"/>
        <v>3525</v>
      </c>
      <c r="M85" s="8"/>
    </row>
    <row r="86" spans="1:13" x14ac:dyDescent="0.25">
      <c r="A86" s="42">
        <v>83</v>
      </c>
      <c r="B86" s="11" t="s">
        <v>112</v>
      </c>
      <c r="C86" s="54">
        <v>94</v>
      </c>
      <c r="D86" s="35" t="s">
        <v>29</v>
      </c>
      <c r="E86" s="45"/>
      <c r="F86" s="50">
        <v>25</v>
      </c>
      <c r="G86" s="51"/>
      <c r="H86" s="36">
        <f t="shared" si="5"/>
        <v>2350</v>
      </c>
      <c r="I86" s="28">
        <v>29</v>
      </c>
      <c r="J86" s="27">
        <f t="shared" si="4"/>
        <v>2726</v>
      </c>
      <c r="M86" s="8"/>
    </row>
    <row r="87" spans="1:13" x14ac:dyDescent="0.25">
      <c r="A87" s="42">
        <v>84</v>
      </c>
      <c r="B87" s="11" t="s">
        <v>113</v>
      </c>
      <c r="C87" s="54">
        <v>63</v>
      </c>
      <c r="D87" s="35" t="s">
        <v>29</v>
      </c>
      <c r="E87" s="45"/>
      <c r="F87" s="50">
        <v>8</v>
      </c>
      <c r="G87" s="51"/>
      <c r="H87" s="36">
        <f t="shared" si="5"/>
        <v>504</v>
      </c>
      <c r="I87" s="28">
        <v>12</v>
      </c>
      <c r="J87" s="27">
        <f t="shared" si="4"/>
        <v>756</v>
      </c>
      <c r="M87" s="8"/>
    </row>
    <row r="88" spans="1:13" x14ac:dyDescent="0.25">
      <c r="A88" s="42">
        <v>85</v>
      </c>
      <c r="B88" s="11" t="s">
        <v>114</v>
      </c>
      <c r="C88" s="54">
        <v>99</v>
      </c>
      <c r="D88" s="35" t="s">
        <v>29</v>
      </c>
      <c r="E88" s="45"/>
      <c r="F88" s="50">
        <v>25</v>
      </c>
      <c r="G88" s="51"/>
      <c r="H88" s="36">
        <f t="shared" si="5"/>
        <v>2475</v>
      </c>
      <c r="I88" s="28">
        <v>28</v>
      </c>
      <c r="J88" s="27">
        <f t="shared" si="4"/>
        <v>2772</v>
      </c>
      <c r="M88" s="8"/>
    </row>
    <row r="89" spans="1:13" x14ac:dyDescent="0.25">
      <c r="A89" s="43">
        <v>86</v>
      </c>
      <c r="B89" s="11" t="s">
        <v>115</v>
      </c>
      <c r="C89" s="54">
        <v>18</v>
      </c>
      <c r="D89" s="35" t="s">
        <v>29</v>
      </c>
      <c r="E89" s="45"/>
      <c r="F89" s="52">
        <v>400</v>
      </c>
      <c r="G89" s="53"/>
      <c r="H89" s="36">
        <f t="shared" si="5"/>
        <v>7200</v>
      </c>
      <c r="I89" s="28">
        <v>1265</v>
      </c>
      <c r="J89" s="27">
        <f t="shared" si="4"/>
        <v>22770</v>
      </c>
      <c r="M89" s="8"/>
    </row>
    <row r="90" spans="1:13" x14ac:dyDescent="0.25">
      <c r="A90" s="42">
        <v>87</v>
      </c>
      <c r="B90" s="11" t="s">
        <v>116</v>
      </c>
      <c r="C90" s="54">
        <v>128</v>
      </c>
      <c r="D90" s="35" t="s">
        <v>29</v>
      </c>
      <c r="E90" s="45"/>
      <c r="F90" s="52">
        <v>25</v>
      </c>
      <c r="G90" s="53"/>
      <c r="H90" s="36">
        <f t="shared" si="5"/>
        <v>3200</v>
      </c>
      <c r="I90" s="28">
        <v>29</v>
      </c>
      <c r="J90" s="27">
        <f t="shared" si="4"/>
        <v>3712</v>
      </c>
      <c r="M90" s="8"/>
    </row>
    <row r="91" spans="1:13" x14ac:dyDescent="0.25">
      <c r="A91" s="42">
        <v>88</v>
      </c>
      <c r="B91" s="11" t="s">
        <v>117</v>
      </c>
      <c r="C91" s="54">
        <v>25</v>
      </c>
      <c r="D91" s="35" t="s">
        <v>29</v>
      </c>
      <c r="E91" s="45"/>
      <c r="F91" s="50">
        <v>40</v>
      </c>
      <c r="G91" s="51"/>
      <c r="H91" s="36">
        <f t="shared" si="5"/>
        <v>1000</v>
      </c>
      <c r="I91" s="28">
        <v>35</v>
      </c>
      <c r="J91" s="27">
        <f t="shared" si="4"/>
        <v>875</v>
      </c>
      <c r="M91" s="8"/>
    </row>
    <row r="92" spans="1:13" x14ac:dyDescent="0.25">
      <c r="A92" s="42">
        <v>89</v>
      </c>
      <c r="B92" s="11" t="s">
        <v>118</v>
      </c>
      <c r="C92" s="54">
        <v>47</v>
      </c>
      <c r="D92" s="35" t="s">
        <v>29</v>
      </c>
      <c r="E92" s="45"/>
      <c r="F92" s="63"/>
      <c r="G92" s="51"/>
      <c r="H92" s="36">
        <f t="shared" si="5"/>
        <v>0</v>
      </c>
      <c r="I92" s="28">
        <v>67</v>
      </c>
      <c r="J92" s="27">
        <f t="shared" si="4"/>
        <v>3149</v>
      </c>
      <c r="M92" s="8"/>
    </row>
    <row r="93" spans="1:13" x14ac:dyDescent="0.25">
      <c r="A93" s="43">
        <v>90</v>
      </c>
      <c r="B93" s="11" t="s">
        <v>119</v>
      </c>
      <c r="C93" s="54">
        <v>133</v>
      </c>
      <c r="D93" s="35" t="s">
        <v>29</v>
      </c>
      <c r="E93" s="45"/>
      <c r="F93" s="50">
        <v>25</v>
      </c>
      <c r="G93" s="51"/>
      <c r="H93" s="36">
        <f t="shared" si="5"/>
        <v>3325</v>
      </c>
      <c r="I93" s="28">
        <v>23</v>
      </c>
      <c r="J93" s="27">
        <f t="shared" si="4"/>
        <v>3059</v>
      </c>
      <c r="M93" s="8"/>
    </row>
    <row r="94" spans="1:13" x14ac:dyDescent="0.25">
      <c r="A94" s="42">
        <v>91</v>
      </c>
      <c r="B94" s="11" t="s">
        <v>120</v>
      </c>
      <c r="C94" s="54">
        <v>3</v>
      </c>
      <c r="D94" s="35" t="s">
        <v>29</v>
      </c>
      <c r="E94" s="45"/>
      <c r="F94" s="52">
        <v>400</v>
      </c>
      <c r="G94" s="53"/>
      <c r="H94" s="36">
        <f t="shared" si="5"/>
        <v>1200</v>
      </c>
      <c r="I94" s="27">
        <v>1216</v>
      </c>
      <c r="J94" s="27">
        <f t="shared" si="4"/>
        <v>3648</v>
      </c>
      <c r="M94" s="8"/>
    </row>
    <row r="95" spans="1:13" x14ac:dyDescent="0.25">
      <c r="A95" s="42">
        <v>92</v>
      </c>
      <c r="B95" s="11" t="s">
        <v>46</v>
      </c>
      <c r="C95" s="54">
        <v>64</v>
      </c>
      <c r="D95" s="35" t="s">
        <v>0</v>
      </c>
      <c r="E95" s="45"/>
      <c r="F95" s="50">
        <v>1.25</v>
      </c>
      <c r="G95" s="51"/>
      <c r="H95" s="36">
        <f t="shared" si="5"/>
        <v>80</v>
      </c>
      <c r="I95" s="27">
        <v>6.24</v>
      </c>
      <c r="J95" s="27">
        <f t="shared" si="4"/>
        <v>399.36</v>
      </c>
      <c r="M95" s="8"/>
    </row>
    <row r="96" spans="1:13" x14ac:dyDescent="0.25">
      <c r="A96" s="42">
        <v>93</v>
      </c>
      <c r="B96" s="11" t="s">
        <v>121</v>
      </c>
      <c r="C96" s="54">
        <v>4</v>
      </c>
      <c r="D96" s="35" t="s">
        <v>0</v>
      </c>
      <c r="E96" s="45"/>
      <c r="F96" s="50">
        <v>5</v>
      </c>
      <c r="G96" s="51"/>
      <c r="H96" s="36">
        <f t="shared" si="5"/>
        <v>20</v>
      </c>
      <c r="I96" s="27">
        <v>74.14</v>
      </c>
      <c r="J96" s="27">
        <f t="shared" si="4"/>
        <v>296.56</v>
      </c>
      <c r="M96" s="8"/>
    </row>
    <row r="97" spans="1:13" x14ac:dyDescent="0.25">
      <c r="A97" s="43">
        <v>94</v>
      </c>
      <c r="B97" s="11" t="s">
        <v>122</v>
      </c>
      <c r="C97" s="54">
        <v>1</v>
      </c>
      <c r="D97" s="35" t="s">
        <v>29</v>
      </c>
      <c r="E97" s="45"/>
      <c r="F97" s="52">
        <v>150</v>
      </c>
      <c r="G97" s="53"/>
      <c r="H97" s="36">
        <f t="shared" si="5"/>
        <v>150</v>
      </c>
      <c r="I97" s="27">
        <v>338</v>
      </c>
      <c r="J97" s="27">
        <f t="shared" si="4"/>
        <v>338</v>
      </c>
      <c r="M97" s="8"/>
    </row>
    <row r="98" spans="1:13" x14ac:dyDescent="0.25">
      <c r="A98" s="42">
        <v>95</v>
      </c>
      <c r="B98" s="11" t="s">
        <v>22</v>
      </c>
      <c r="C98" s="54">
        <v>3475</v>
      </c>
      <c r="D98" s="35" t="s">
        <v>28</v>
      </c>
      <c r="E98" s="45"/>
      <c r="F98" s="52">
        <v>1</v>
      </c>
      <c r="G98" s="53"/>
      <c r="H98" s="36">
        <f t="shared" si="5"/>
        <v>3475</v>
      </c>
      <c r="I98" s="27">
        <v>1</v>
      </c>
      <c r="J98" s="27">
        <f t="shared" si="4"/>
        <v>3475</v>
      </c>
      <c r="M98" s="8"/>
    </row>
    <row r="99" spans="1:13" x14ac:dyDescent="0.25">
      <c r="A99" s="42">
        <v>96</v>
      </c>
      <c r="B99" s="11" t="s">
        <v>23</v>
      </c>
      <c r="C99" s="54">
        <v>1000</v>
      </c>
      <c r="D99" s="35" t="s">
        <v>28</v>
      </c>
      <c r="E99" s="45"/>
      <c r="F99" s="52">
        <v>30</v>
      </c>
      <c r="G99" s="53"/>
      <c r="H99" s="36">
        <f t="shared" si="5"/>
        <v>30000</v>
      </c>
      <c r="I99" s="27">
        <v>32</v>
      </c>
      <c r="J99" s="27">
        <f t="shared" si="4"/>
        <v>32000</v>
      </c>
      <c r="M99" s="8"/>
    </row>
    <row r="100" spans="1:13" x14ac:dyDescent="0.25">
      <c r="A100" s="42">
        <v>97</v>
      </c>
      <c r="B100" s="11" t="s">
        <v>123</v>
      </c>
      <c r="C100" s="54">
        <v>190</v>
      </c>
      <c r="D100" s="35" t="s">
        <v>28</v>
      </c>
      <c r="E100" s="45"/>
      <c r="F100" s="50">
        <v>40</v>
      </c>
      <c r="G100" s="51"/>
      <c r="H100" s="36">
        <f t="shared" si="5"/>
        <v>7600</v>
      </c>
      <c r="I100" s="27">
        <v>75</v>
      </c>
      <c r="J100" s="27">
        <f t="shared" ref="J100:J130" si="6">I100*C100</f>
        <v>14250</v>
      </c>
      <c r="M100" s="8"/>
    </row>
    <row r="101" spans="1:13" x14ac:dyDescent="0.25">
      <c r="A101" s="43">
        <v>98</v>
      </c>
      <c r="B101" s="11" t="s">
        <v>24</v>
      </c>
      <c r="C101" s="54">
        <v>11</v>
      </c>
      <c r="D101" s="35" t="s">
        <v>29</v>
      </c>
      <c r="E101" s="45"/>
      <c r="F101" s="50">
        <v>150</v>
      </c>
      <c r="G101" s="51"/>
      <c r="H101" s="36">
        <f t="shared" si="5"/>
        <v>1650</v>
      </c>
      <c r="I101" s="27">
        <v>90</v>
      </c>
      <c r="J101" s="27">
        <f t="shared" si="6"/>
        <v>990</v>
      </c>
      <c r="M101" s="8"/>
    </row>
    <row r="102" spans="1:13" x14ac:dyDescent="0.25">
      <c r="A102" s="42">
        <v>99</v>
      </c>
      <c r="B102" s="11" t="s">
        <v>25</v>
      </c>
      <c r="C102" s="54">
        <v>11</v>
      </c>
      <c r="D102" s="35" t="s">
        <v>29</v>
      </c>
      <c r="E102" s="45"/>
      <c r="F102" s="50">
        <v>350</v>
      </c>
      <c r="G102" s="51"/>
      <c r="H102" s="36">
        <f t="shared" si="5"/>
        <v>3850</v>
      </c>
      <c r="I102" s="27">
        <v>229</v>
      </c>
      <c r="J102" s="27">
        <f t="shared" si="6"/>
        <v>2519</v>
      </c>
      <c r="M102" s="8"/>
    </row>
    <row r="103" spans="1:13" x14ac:dyDescent="0.25">
      <c r="A103" s="42">
        <v>100</v>
      </c>
      <c r="B103" s="11" t="s">
        <v>26</v>
      </c>
      <c r="C103" s="54">
        <v>11</v>
      </c>
      <c r="D103" s="35" t="s">
        <v>29</v>
      </c>
      <c r="E103" s="45"/>
      <c r="F103" s="50">
        <v>350</v>
      </c>
      <c r="G103" s="51"/>
      <c r="H103" s="36">
        <f t="shared" si="5"/>
        <v>3850</v>
      </c>
      <c r="I103" s="27">
        <v>123</v>
      </c>
      <c r="J103" s="27">
        <f t="shared" si="6"/>
        <v>1353</v>
      </c>
      <c r="M103" s="8"/>
    </row>
    <row r="104" spans="1:13" x14ac:dyDescent="0.25">
      <c r="A104" s="42">
        <v>101</v>
      </c>
      <c r="B104" s="11" t="s">
        <v>124</v>
      </c>
      <c r="C104" s="54">
        <v>12</v>
      </c>
      <c r="D104" s="35" t="s">
        <v>29</v>
      </c>
      <c r="E104" s="45"/>
      <c r="F104" s="50">
        <v>150</v>
      </c>
      <c r="G104" s="51"/>
      <c r="H104" s="36">
        <f t="shared" si="5"/>
        <v>1800</v>
      </c>
      <c r="I104" s="27">
        <v>25</v>
      </c>
      <c r="J104" s="27">
        <f t="shared" si="6"/>
        <v>300</v>
      </c>
      <c r="M104" s="8"/>
    </row>
    <row r="105" spans="1:13" ht="30" x14ac:dyDescent="0.25">
      <c r="A105" s="43">
        <v>102</v>
      </c>
      <c r="B105" s="11" t="s">
        <v>125</v>
      </c>
      <c r="C105" s="54">
        <v>2</v>
      </c>
      <c r="D105" s="35" t="s">
        <v>29</v>
      </c>
      <c r="E105" s="45"/>
      <c r="F105" s="50">
        <v>2700</v>
      </c>
      <c r="G105" s="51"/>
      <c r="H105" s="36">
        <f t="shared" si="5"/>
        <v>5400</v>
      </c>
      <c r="I105" s="27">
        <v>2400</v>
      </c>
      <c r="J105" s="27">
        <f t="shared" si="6"/>
        <v>4800</v>
      </c>
      <c r="M105" s="8"/>
    </row>
    <row r="106" spans="1:13" x14ac:dyDescent="0.25">
      <c r="A106" s="42">
        <v>103</v>
      </c>
      <c r="B106" s="11" t="s">
        <v>126</v>
      </c>
      <c r="C106" s="54">
        <v>1</v>
      </c>
      <c r="D106" s="35" t="s">
        <v>29</v>
      </c>
      <c r="E106" s="45"/>
      <c r="F106" s="50">
        <v>750</v>
      </c>
      <c r="G106" s="51"/>
      <c r="H106" s="36">
        <f t="shared" si="5"/>
        <v>750</v>
      </c>
      <c r="I106" s="27">
        <v>700</v>
      </c>
      <c r="J106" s="27">
        <f t="shared" si="6"/>
        <v>700</v>
      </c>
      <c r="M106" s="8"/>
    </row>
    <row r="107" spans="1:13" x14ac:dyDescent="0.25">
      <c r="A107" s="42">
        <v>104</v>
      </c>
      <c r="B107" s="11" t="s">
        <v>47</v>
      </c>
      <c r="C107" s="54">
        <v>245</v>
      </c>
      <c r="D107" s="35" t="s">
        <v>28</v>
      </c>
      <c r="E107" s="45"/>
      <c r="F107" s="50">
        <v>50</v>
      </c>
      <c r="G107" s="51"/>
      <c r="H107" s="36">
        <f t="shared" si="5"/>
        <v>12250</v>
      </c>
      <c r="I107" s="27">
        <v>40</v>
      </c>
      <c r="J107" s="27">
        <f t="shared" si="6"/>
        <v>9800</v>
      </c>
      <c r="M107" s="8"/>
    </row>
    <row r="108" spans="1:13" x14ac:dyDescent="0.25">
      <c r="A108" s="42">
        <v>105</v>
      </c>
      <c r="B108" s="11" t="s">
        <v>127</v>
      </c>
      <c r="C108" s="54">
        <v>4145</v>
      </c>
      <c r="D108" s="35" t="s">
        <v>28</v>
      </c>
      <c r="E108" s="45"/>
      <c r="F108" s="50">
        <v>1.75</v>
      </c>
      <c r="G108" s="51"/>
      <c r="H108" s="36">
        <f t="shared" si="5"/>
        <v>7253.75</v>
      </c>
      <c r="I108" s="27">
        <v>1</v>
      </c>
      <c r="J108" s="27">
        <f t="shared" si="6"/>
        <v>4145</v>
      </c>
      <c r="M108" s="8"/>
    </row>
    <row r="109" spans="1:13" x14ac:dyDescent="0.25">
      <c r="A109" s="43">
        <v>106</v>
      </c>
      <c r="B109" s="11" t="s">
        <v>128</v>
      </c>
      <c r="C109" s="54">
        <v>1070</v>
      </c>
      <c r="D109" s="35" t="s">
        <v>28</v>
      </c>
      <c r="E109" s="45"/>
      <c r="F109" s="50">
        <v>3.5</v>
      </c>
      <c r="G109" s="51"/>
      <c r="H109" s="36">
        <f t="shared" si="5"/>
        <v>3745</v>
      </c>
      <c r="I109" s="27">
        <v>4.5</v>
      </c>
      <c r="J109" s="27">
        <f t="shared" si="6"/>
        <v>4815</v>
      </c>
      <c r="M109" s="8"/>
    </row>
    <row r="110" spans="1:13" x14ac:dyDescent="0.25">
      <c r="A110" s="42">
        <v>107</v>
      </c>
      <c r="B110" s="11" t="s">
        <v>129</v>
      </c>
      <c r="C110" s="54">
        <v>3075</v>
      </c>
      <c r="D110" s="35" t="s">
        <v>28</v>
      </c>
      <c r="E110" s="45"/>
      <c r="F110" s="50">
        <v>5</v>
      </c>
      <c r="G110" s="51"/>
      <c r="H110" s="36">
        <f t="shared" si="5"/>
        <v>15375</v>
      </c>
      <c r="I110" s="27">
        <v>4.5</v>
      </c>
      <c r="J110" s="27">
        <f t="shared" si="6"/>
        <v>13837.5</v>
      </c>
      <c r="M110" s="8"/>
    </row>
    <row r="111" spans="1:13" x14ac:dyDescent="0.25">
      <c r="A111" s="42">
        <v>108</v>
      </c>
      <c r="B111" s="11" t="s">
        <v>48</v>
      </c>
      <c r="C111" s="54">
        <v>15</v>
      </c>
      <c r="D111" s="35" t="s">
        <v>29</v>
      </c>
      <c r="E111" s="45"/>
      <c r="F111" s="52">
        <v>1000</v>
      </c>
      <c r="G111" s="53"/>
      <c r="H111" s="36">
        <f t="shared" si="5"/>
        <v>15000</v>
      </c>
      <c r="I111" s="27">
        <v>995</v>
      </c>
      <c r="J111" s="27">
        <f t="shared" si="6"/>
        <v>14925</v>
      </c>
      <c r="M111" s="8"/>
    </row>
    <row r="112" spans="1:13" x14ac:dyDescent="0.25">
      <c r="A112" s="42">
        <v>109</v>
      </c>
      <c r="B112" s="11" t="s">
        <v>49</v>
      </c>
      <c r="C112" s="54">
        <v>12</v>
      </c>
      <c r="D112" s="35" t="s">
        <v>29</v>
      </c>
      <c r="E112" s="45"/>
      <c r="F112" s="52">
        <v>1100</v>
      </c>
      <c r="G112" s="53"/>
      <c r="H112" s="36">
        <f t="shared" si="5"/>
        <v>13200</v>
      </c>
      <c r="I112" s="27">
        <v>1526</v>
      </c>
      <c r="J112" s="27">
        <f t="shared" si="6"/>
        <v>18312</v>
      </c>
      <c r="M112" s="8"/>
    </row>
    <row r="113" spans="1:13" x14ac:dyDescent="0.25">
      <c r="A113" s="43">
        <v>110</v>
      </c>
      <c r="B113" s="11" t="s">
        <v>130</v>
      </c>
      <c r="C113" s="54">
        <v>2</v>
      </c>
      <c r="D113" s="35" t="s">
        <v>29</v>
      </c>
      <c r="E113" s="45"/>
      <c r="F113" s="52">
        <v>8350</v>
      </c>
      <c r="G113" s="53"/>
      <c r="H113" s="36">
        <f t="shared" si="5"/>
        <v>16700</v>
      </c>
      <c r="I113" s="27">
        <v>8586</v>
      </c>
      <c r="J113" s="27">
        <f t="shared" si="6"/>
        <v>17172</v>
      </c>
      <c r="M113" s="8"/>
    </row>
    <row r="114" spans="1:13" x14ac:dyDescent="0.25">
      <c r="A114" s="42">
        <v>111</v>
      </c>
      <c r="B114" s="11" t="s">
        <v>131</v>
      </c>
      <c r="C114" s="54">
        <v>12</v>
      </c>
      <c r="D114" s="35" t="s">
        <v>29</v>
      </c>
      <c r="E114" s="45"/>
      <c r="F114" s="52">
        <v>9000</v>
      </c>
      <c r="G114" s="53"/>
      <c r="H114" s="36">
        <f t="shared" si="5"/>
        <v>108000</v>
      </c>
      <c r="I114" s="27">
        <v>9402</v>
      </c>
      <c r="J114" s="27">
        <f t="shared" si="6"/>
        <v>112824</v>
      </c>
      <c r="M114" s="8"/>
    </row>
    <row r="115" spans="1:13" x14ac:dyDescent="0.25">
      <c r="A115" s="42">
        <v>112</v>
      </c>
      <c r="B115" s="11" t="s">
        <v>132</v>
      </c>
      <c r="C115" s="54">
        <v>5</v>
      </c>
      <c r="D115" s="35" t="s">
        <v>29</v>
      </c>
      <c r="E115" s="45"/>
      <c r="F115" s="52">
        <v>5000</v>
      </c>
      <c r="G115" s="53"/>
      <c r="H115" s="36">
        <f t="shared" si="5"/>
        <v>25000</v>
      </c>
      <c r="I115" s="27">
        <v>8500</v>
      </c>
      <c r="J115" s="27">
        <f t="shared" si="6"/>
        <v>42500</v>
      </c>
      <c r="M115" s="8"/>
    </row>
    <row r="116" spans="1:13" x14ac:dyDescent="0.25">
      <c r="A116" s="42">
        <v>113</v>
      </c>
      <c r="B116" s="11" t="s">
        <v>133</v>
      </c>
      <c r="C116" s="54">
        <v>2</v>
      </c>
      <c r="D116" s="35" t="s">
        <v>29</v>
      </c>
      <c r="E116" s="45"/>
      <c r="F116" s="52">
        <v>1650</v>
      </c>
      <c r="G116" s="53"/>
      <c r="H116" s="36">
        <f t="shared" si="5"/>
        <v>3300</v>
      </c>
      <c r="I116" s="27">
        <v>1214</v>
      </c>
      <c r="J116" s="27">
        <f t="shared" si="6"/>
        <v>2428</v>
      </c>
      <c r="M116" s="8"/>
    </row>
    <row r="117" spans="1:13" x14ac:dyDescent="0.25">
      <c r="A117" s="43">
        <v>114</v>
      </c>
      <c r="B117" s="11" t="s">
        <v>134</v>
      </c>
      <c r="C117" s="54">
        <v>13</v>
      </c>
      <c r="D117" s="35" t="s">
        <v>29</v>
      </c>
      <c r="E117" s="45"/>
      <c r="F117" s="52">
        <v>2000</v>
      </c>
      <c r="G117" s="53"/>
      <c r="H117" s="36">
        <f t="shared" si="5"/>
        <v>26000</v>
      </c>
      <c r="I117" s="27">
        <v>1316</v>
      </c>
      <c r="J117" s="27">
        <f t="shared" si="6"/>
        <v>17108</v>
      </c>
      <c r="M117" s="8"/>
    </row>
    <row r="118" spans="1:13" x14ac:dyDescent="0.25">
      <c r="A118" s="42">
        <v>115</v>
      </c>
      <c r="B118" s="11" t="s">
        <v>135</v>
      </c>
      <c r="C118" s="54">
        <v>1</v>
      </c>
      <c r="D118" s="35" t="s">
        <v>29</v>
      </c>
      <c r="E118" s="45"/>
      <c r="F118" s="52">
        <v>1800</v>
      </c>
      <c r="G118" s="53"/>
      <c r="H118" s="36">
        <f t="shared" si="5"/>
        <v>1800</v>
      </c>
      <c r="I118" s="27">
        <v>1811</v>
      </c>
      <c r="J118" s="27">
        <f t="shared" si="6"/>
        <v>1811</v>
      </c>
      <c r="M118" s="8"/>
    </row>
    <row r="119" spans="1:13" x14ac:dyDescent="0.25">
      <c r="A119" s="42">
        <v>116</v>
      </c>
      <c r="B119" s="11" t="s">
        <v>136</v>
      </c>
      <c r="C119" s="54">
        <v>1</v>
      </c>
      <c r="D119" s="35" t="s">
        <v>29</v>
      </c>
      <c r="E119" s="45"/>
      <c r="F119" s="52">
        <v>350</v>
      </c>
      <c r="G119" s="53"/>
      <c r="H119" s="36">
        <f t="shared" si="5"/>
        <v>350</v>
      </c>
      <c r="I119" s="27">
        <v>229</v>
      </c>
      <c r="J119" s="27">
        <f t="shared" si="6"/>
        <v>229</v>
      </c>
      <c r="M119" s="8"/>
    </row>
    <row r="120" spans="1:13" x14ac:dyDescent="0.25">
      <c r="A120" s="42">
        <v>117</v>
      </c>
      <c r="B120" s="11" t="s">
        <v>137</v>
      </c>
      <c r="C120" s="54">
        <v>1</v>
      </c>
      <c r="D120" s="35" t="s">
        <v>29</v>
      </c>
      <c r="E120" s="45"/>
      <c r="F120" s="52">
        <v>350</v>
      </c>
      <c r="G120" s="53"/>
      <c r="H120" s="36">
        <f t="shared" si="5"/>
        <v>350</v>
      </c>
      <c r="I120" s="27">
        <v>950</v>
      </c>
      <c r="J120" s="27">
        <f t="shared" si="6"/>
        <v>950</v>
      </c>
      <c r="M120" s="8"/>
    </row>
    <row r="121" spans="1:13" x14ac:dyDescent="0.25">
      <c r="A121" s="43">
        <v>118</v>
      </c>
      <c r="B121" s="11" t="s">
        <v>138</v>
      </c>
      <c r="C121" s="54">
        <v>1</v>
      </c>
      <c r="D121" s="35" t="s">
        <v>29</v>
      </c>
      <c r="E121" s="45"/>
      <c r="F121" s="52">
        <v>400</v>
      </c>
      <c r="G121" s="53"/>
      <c r="H121" s="36">
        <f t="shared" si="5"/>
        <v>400</v>
      </c>
      <c r="I121" s="27">
        <v>275</v>
      </c>
      <c r="J121" s="27">
        <f t="shared" si="6"/>
        <v>275</v>
      </c>
      <c r="M121" s="8"/>
    </row>
    <row r="122" spans="1:13" x14ac:dyDescent="0.25">
      <c r="A122" s="42">
        <v>119</v>
      </c>
      <c r="B122" s="11" t="s">
        <v>139</v>
      </c>
      <c r="C122" s="54">
        <v>7</v>
      </c>
      <c r="D122" s="35" t="s">
        <v>29</v>
      </c>
      <c r="E122" s="45"/>
      <c r="F122" s="50">
        <v>390</v>
      </c>
      <c r="G122" s="51"/>
      <c r="H122" s="36">
        <f t="shared" si="5"/>
        <v>2730</v>
      </c>
      <c r="I122" s="27">
        <v>240</v>
      </c>
      <c r="J122" s="27">
        <f t="shared" si="6"/>
        <v>1680</v>
      </c>
      <c r="M122" s="8"/>
    </row>
    <row r="123" spans="1:13" x14ac:dyDescent="0.25">
      <c r="A123" s="42">
        <v>120</v>
      </c>
      <c r="B123" s="11" t="s">
        <v>140</v>
      </c>
      <c r="C123" s="54">
        <v>1</v>
      </c>
      <c r="D123" s="35" t="s">
        <v>29</v>
      </c>
      <c r="E123" s="45"/>
      <c r="F123" s="50">
        <v>236.7</v>
      </c>
      <c r="G123" s="51"/>
      <c r="H123" s="36">
        <f t="shared" si="5"/>
        <v>236.7</v>
      </c>
      <c r="I123" s="27">
        <v>200</v>
      </c>
      <c r="J123" s="27">
        <f t="shared" si="6"/>
        <v>200</v>
      </c>
      <c r="M123" s="8"/>
    </row>
    <row r="124" spans="1:13" x14ac:dyDescent="0.25">
      <c r="A124" s="42">
        <v>121</v>
      </c>
      <c r="B124" s="11" t="s">
        <v>141</v>
      </c>
      <c r="C124" s="54">
        <v>1</v>
      </c>
      <c r="D124" s="35" t="s">
        <v>29</v>
      </c>
      <c r="E124" s="45"/>
      <c r="F124" s="50">
        <v>3000</v>
      </c>
      <c r="G124" s="51"/>
      <c r="H124" s="36">
        <f t="shared" si="5"/>
        <v>3000</v>
      </c>
      <c r="I124" s="27">
        <v>6000</v>
      </c>
      <c r="J124" s="27">
        <f t="shared" si="6"/>
        <v>6000</v>
      </c>
      <c r="M124" s="8"/>
    </row>
    <row r="125" spans="1:13" x14ac:dyDescent="0.25">
      <c r="A125" s="43">
        <v>122</v>
      </c>
      <c r="B125" s="11" t="s">
        <v>142</v>
      </c>
      <c r="C125" s="54">
        <v>10</v>
      </c>
      <c r="D125" s="35" t="s">
        <v>29</v>
      </c>
      <c r="E125" s="45"/>
      <c r="F125" s="50">
        <v>212.24</v>
      </c>
      <c r="G125" s="51"/>
      <c r="H125" s="36">
        <f t="shared" si="5"/>
        <v>2122.4</v>
      </c>
      <c r="I125" s="27">
        <v>300</v>
      </c>
      <c r="J125" s="27">
        <f t="shared" si="6"/>
        <v>3000</v>
      </c>
      <c r="M125" s="8"/>
    </row>
    <row r="126" spans="1:13" x14ac:dyDescent="0.25">
      <c r="A126" s="42">
        <v>123</v>
      </c>
      <c r="B126" s="11" t="s">
        <v>143</v>
      </c>
      <c r="C126" s="54">
        <v>3</v>
      </c>
      <c r="D126" s="35" t="s">
        <v>1</v>
      </c>
      <c r="E126" s="45"/>
      <c r="F126" s="52">
        <v>55</v>
      </c>
      <c r="G126" s="53"/>
      <c r="H126" s="36">
        <f t="shared" si="5"/>
        <v>165</v>
      </c>
      <c r="I126" s="27">
        <v>320</v>
      </c>
      <c r="J126" s="27">
        <f t="shared" si="6"/>
        <v>960</v>
      </c>
      <c r="M126" s="8"/>
    </row>
    <row r="127" spans="1:13" x14ac:dyDescent="0.25">
      <c r="A127" s="42">
        <v>124</v>
      </c>
      <c r="B127" s="11" t="s">
        <v>44</v>
      </c>
      <c r="C127" s="54">
        <v>5</v>
      </c>
      <c r="D127" s="35" t="s">
        <v>29</v>
      </c>
      <c r="E127" s="45"/>
      <c r="F127" s="50">
        <v>700</v>
      </c>
      <c r="G127" s="51"/>
      <c r="H127" s="36">
        <f t="shared" si="5"/>
        <v>3500</v>
      </c>
      <c r="I127" s="27">
        <v>1200</v>
      </c>
      <c r="J127" s="27">
        <f t="shared" si="6"/>
        <v>6000</v>
      </c>
      <c r="M127" s="8"/>
    </row>
    <row r="128" spans="1:13" x14ac:dyDescent="0.25">
      <c r="A128" s="42">
        <v>125</v>
      </c>
      <c r="B128" s="11" t="s">
        <v>144</v>
      </c>
      <c r="C128" s="54">
        <v>69</v>
      </c>
      <c r="D128" s="35" t="s">
        <v>29</v>
      </c>
      <c r="E128" s="45"/>
      <c r="F128" s="50">
        <v>900</v>
      </c>
      <c r="G128" s="51"/>
      <c r="H128" s="36">
        <f t="shared" si="5"/>
        <v>62100</v>
      </c>
      <c r="I128" s="27">
        <v>830</v>
      </c>
      <c r="J128" s="27">
        <f t="shared" si="6"/>
        <v>57270</v>
      </c>
      <c r="M128" s="8"/>
    </row>
    <row r="129" spans="1:13" x14ac:dyDescent="0.25">
      <c r="A129" s="43">
        <v>126</v>
      </c>
      <c r="B129" s="11" t="s">
        <v>45</v>
      </c>
      <c r="C129" s="54">
        <v>3</v>
      </c>
      <c r="D129" s="35" t="s">
        <v>29</v>
      </c>
      <c r="E129" s="45"/>
      <c r="F129" s="50">
        <v>800</v>
      </c>
      <c r="G129" s="51"/>
      <c r="H129" s="36">
        <f t="shared" si="5"/>
        <v>2400</v>
      </c>
      <c r="I129" s="27">
        <v>1400</v>
      </c>
      <c r="J129" s="27">
        <f t="shared" si="6"/>
        <v>4200</v>
      </c>
      <c r="M129" s="8"/>
    </row>
    <row r="130" spans="1:13" x14ac:dyDescent="0.25">
      <c r="A130" s="42">
        <v>127</v>
      </c>
      <c r="B130" s="11" t="s">
        <v>145</v>
      </c>
      <c r="C130" s="54">
        <v>3</v>
      </c>
      <c r="D130" s="35" t="s">
        <v>29</v>
      </c>
      <c r="E130" s="45"/>
      <c r="F130" s="50">
        <v>2500</v>
      </c>
      <c r="G130" s="51"/>
      <c r="H130" s="36">
        <f t="shared" si="5"/>
        <v>7500</v>
      </c>
      <c r="I130" s="27">
        <v>2100</v>
      </c>
      <c r="J130" s="27">
        <f t="shared" si="6"/>
        <v>6300</v>
      </c>
      <c r="M130" s="8"/>
    </row>
    <row r="131" spans="1:13" x14ac:dyDescent="0.25">
      <c r="A131" s="22" t="s">
        <v>55</v>
      </c>
      <c r="B131" s="23"/>
      <c r="C131" s="23"/>
      <c r="D131" s="34"/>
      <c r="E131" s="21"/>
      <c r="F131" s="40"/>
      <c r="G131" s="25">
        <f>SUM(G4:G130)</f>
        <v>1365.76</v>
      </c>
      <c r="H131" s="24">
        <f>SUM(H4:H130)</f>
        <v>1882717.7899999996</v>
      </c>
      <c r="I131" s="41"/>
      <c r="J131" s="17">
        <f>SUM(J4:J130)</f>
        <v>2348246.41</v>
      </c>
      <c r="M131" s="8"/>
    </row>
    <row r="132" spans="1:13" x14ac:dyDescent="0.25">
      <c r="A132" s="12"/>
      <c r="B132" s="12"/>
      <c r="C132" s="12"/>
      <c r="D132" s="13"/>
      <c r="E132" s="12"/>
      <c r="F132" s="12"/>
      <c r="G132" s="12"/>
      <c r="H132" s="12"/>
      <c r="I132" s="59"/>
      <c r="J132" s="60"/>
    </row>
    <row r="133" spans="1:13" x14ac:dyDescent="0.25">
      <c r="H133" s="61" t="s">
        <v>147</v>
      </c>
    </row>
    <row r="134" spans="1:13" ht="15.75" customHeight="1" x14ac:dyDescent="0.25">
      <c r="B134" s="66"/>
      <c r="C134" s="66"/>
      <c r="F134" s="55" t="e">
        <f>#REF!/H131</f>
        <v>#REF!</v>
      </c>
      <c r="G134" s="56"/>
      <c r="H134" s="57"/>
      <c r="I134" s="58"/>
      <c r="J134" s="56"/>
    </row>
    <row r="135" spans="1:13" x14ac:dyDescent="0.25">
      <c r="F135" s="31">
        <f>H131*0.016</f>
        <v>30123.484639999995</v>
      </c>
      <c r="H135" s="62"/>
    </row>
    <row r="136" spans="1:13" x14ac:dyDescent="0.25">
      <c r="F136" s="31">
        <f>H131+F135</f>
        <v>1912841.2746399995</v>
      </c>
      <c r="H136" s="32"/>
    </row>
    <row r="137" spans="1:13" x14ac:dyDescent="0.25">
      <c r="F137" s="9"/>
      <c r="H137" s="8"/>
    </row>
    <row r="138" spans="1:13" x14ac:dyDescent="0.25">
      <c r="F138" s="32">
        <v>3.279E-2</v>
      </c>
      <c r="H138" s="8"/>
    </row>
    <row r="139" spans="1:13" x14ac:dyDescent="0.25">
      <c r="F139" s="39"/>
    </row>
    <row r="140" spans="1:13" x14ac:dyDescent="0.25">
      <c r="F140" s="39"/>
    </row>
  </sheetData>
  <mergeCells count="4">
    <mergeCell ref="I2:J2"/>
    <mergeCell ref="B2:D2"/>
    <mergeCell ref="F2:H2"/>
    <mergeCell ref="B134:C134"/>
  </mergeCells>
  <printOptions horizontalCentered="1"/>
  <pageMargins left="0" right="0" top="0.25" bottom="0.25" header="0.3" footer="0.05"/>
  <pageSetup scale="69" orientation="landscape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PW-7007 Bid Tab </vt:lpstr>
      <vt:lpstr>'PW-7007 Bid Tab '!Print_Area</vt:lpstr>
      <vt:lpstr>'PW-7007 Bid Tab 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bannaschs</dc:creator>
  <cp:lastModifiedBy>Ostrowski, Alan</cp:lastModifiedBy>
  <cp:lastPrinted>2019-05-30T17:28:13Z</cp:lastPrinted>
  <dcterms:created xsi:type="dcterms:W3CDTF">2018-02-07T23:38:43Z</dcterms:created>
  <dcterms:modified xsi:type="dcterms:W3CDTF">2021-03-29T15:24:17Z</dcterms:modified>
</cp:coreProperties>
</file>